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525" windowWidth="18315" windowHeight="11505" activeTab="2"/>
  </bookViews>
  <sheets>
    <sheet name="Evolutiva GLOBAL" sheetId="4" r:id="rId1"/>
    <sheet name="Evolutiva unidad " sheetId="3" r:id="rId2"/>
    <sheet name="RESULTADOS 2013" sheetId="1" r:id="rId3"/>
    <sheet name="Hoja2" sheetId="2" state="hidden" r:id="rId4"/>
  </sheets>
  <definedNames>
    <definedName name="_xlnm.Print_Area" localSheetId="0">'Evolutiva GLOBAL'!$A$1:$AE$181</definedName>
    <definedName name="_xlnm.Print_Area" localSheetId="1">'Evolutiva unidad '!$A$1:$AE$165</definedName>
    <definedName name="_xlnm.Print_Area" localSheetId="2">'RESULTADOS 2013'!$A$1:$AO$155</definedName>
  </definedNames>
  <calcPr calcId="145621"/>
</workbook>
</file>

<file path=xl/calcChain.xml><?xml version="1.0" encoding="utf-8"?>
<calcChain xmlns="http://schemas.openxmlformats.org/spreadsheetml/2006/main">
  <c r="V106" i="1" l="1"/>
  <c r="W106" i="1"/>
  <c r="X106" i="1"/>
  <c r="Y106" i="1"/>
  <c r="Z106" i="1"/>
  <c r="AA106" i="1"/>
  <c r="V144" i="1"/>
  <c r="W144" i="1"/>
  <c r="X144" i="1"/>
  <c r="Y144" i="1"/>
  <c r="Z144" i="1"/>
  <c r="AA144" i="1"/>
  <c r="AM135" i="1" l="1"/>
  <c r="AK135" i="1"/>
  <c r="AA135" i="1"/>
  <c r="Z135" i="1"/>
  <c r="Y135" i="1"/>
  <c r="X135" i="1"/>
  <c r="W135" i="1"/>
  <c r="V135" i="1"/>
  <c r="AJ134" i="1"/>
  <c r="AI134" i="1"/>
  <c r="AB134" i="1"/>
  <c r="AH134" i="1" s="1"/>
  <c r="AJ133" i="1"/>
  <c r="AI133" i="1"/>
  <c r="AB133" i="1"/>
  <c r="AG133" i="1" s="1"/>
  <c r="AJ132" i="1"/>
  <c r="AI132" i="1"/>
  <c r="AB132" i="1"/>
  <c r="AH132" i="1" s="1"/>
  <c r="AJ131" i="1"/>
  <c r="AI131" i="1"/>
  <c r="AB131" i="1"/>
  <c r="AG131" i="1" s="1"/>
  <c r="AJ130" i="1"/>
  <c r="AI130" i="1"/>
  <c r="AB130" i="1"/>
  <c r="AH130" i="1" s="1"/>
  <c r="AJ129" i="1"/>
  <c r="AI129" i="1"/>
  <c r="AB129" i="1"/>
  <c r="AG129" i="1" s="1"/>
  <c r="AI135" i="1" l="1"/>
  <c r="AC130" i="1"/>
  <c r="AG130" i="1"/>
  <c r="AE132" i="1"/>
  <c r="AC134" i="1"/>
  <c r="AG134" i="1"/>
  <c r="AE130" i="1"/>
  <c r="AC132" i="1"/>
  <c r="AG132" i="1"/>
  <c r="AE134" i="1"/>
  <c r="AD129" i="1"/>
  <c r="AF129" i="1"/>
  <c r="AH129" i="1"/>
  <c r="AD131" i="1"/>
  <c r="AF131" i="1"/>
  <c r="AH131" i="1"/>
  <c r="AD133" i="1"/>
  <c r="AF133" i="1"/>
  <c r="AH133" i="1"/>
  <c r="AB135" i="1"/>
  <c r="AE135" i="1" s="1"/>
  <c r="AJ135" i="1"/>
  <c r="AC129" i="1"/>
  <c r="AE129" i="1"/>
  <c r="AD130" i="1"/>
  <c r="AF130" i="1"/>
  <c r="AC131" i="1"/>
  <c r="AE131" i="1"/>
  <c r="AD132" i="1"/>
  <c r="AF132" i="1"/>
  <c r="AC133" i="1"/>
  <c r="AE133" i="1"/>
  <c r="AD134" i="1"/>
  <c r="AF134" i="1"/>
  <c r="AC135" i="1"/>
  <c r="AH135" i="1" l="1"/>
  <c r="AF135" i="1"/>
  <c r="AD135" i="1"/>
  <c r="AG135" i="1"/>
  <c r="AB54" i="1"/>
  <c r="AB55" i="1"/>
  <c r="AB56" i="1"/>
  <c r="AB57" i="1"/>
  <c r="AB58" i="1"/>
  <c r="AB59" i="1"/>
  <c r="AB53" i="1"/>
  <c r="AI78" i="1"/>
  <c r="AJ78" i="1"/>
  <c r="AI79" i="1"/>
  <c r="AJ79" i="1"/>
  <c r="AI80" i="1"/>
  <c r="AJ80" i="1"/>
  <c r="AI81" i="1"/>
  <c r="AJ81" i="1"/>
  <c r="AI82" i="1"/>
  <c r="AJ82" i="1"/>
  <c r="AI83" i="1"/>
  <c r="AJ83" i="1"/>
  <c r="AI84" i="1"/>
  <c r="AJ84" i="1"/>
  <c r="AI94" i="1"/>
  <c r="AJ94" i="1"/>
  <c r="AI95" i="1"/>
  <c r="AJ95" i="1"/>
  <c r="AI96" i="1"/>
  <c r="AJ96" i="1"/>
  <c r="AI97" i="1"/>
  <c r="AJ97" i="1"/>
  <c r="AI89" i="1"/>
  <c r="AJ89" i="1"/>
  <c r="AI102" i="1"/>
  <c r="AJ102" i="1"/>
  <c r="AI103" i="1"/>
  <c r="AJ103" i="1"/>
  <c r="AI104" i="1"/>
  <c r="AJ104" i="1"/>
  <c r="AI105" i="1"/>
  <c r="AJ105" i="1"/>
  <c r="AI110" i="1"/>
  <c r="AJ110" i="1"/>
  <c r="AI111" i="1"/>
  <c r="AJ111" i="1"/>
  <c r="AI112" i="1"/>
  <c r="AJ112" i="1"/>
  <c r="AI113" i="1"/>
  <c r="AJ113" i="1"/>
  <c r="AI114" i="1"/>
  <c r="AJ114" i="1"/>
  <c r="AI115" i="1"/>
  <c r="AJ115" i="1"/>
  <c r="AI116" i="1"/>
  <c r="AJ116" i="1"/>
  <c r="AI124" i="1"/>
  <c r="AJ124" i="1"/>
  <c r="AI125" i="1"/>
  <c r="AJ125" i="1"/>
  <c r="AI139" i="1"/>
  <c r="AJ139" i="1"/>
  <c r="AI140" i="1"/>
  <c r="AJ140" i="1"/>
  <c r="AI141" i="1"/>
  <c r="AJ141" i="1"/>
  <c r="AI142" i="1"/>
  <c r="AJ142" i="1"/>
  <c r="AI143" i="1"/>
  <c r="AJ143" i="1"/>
  <c r="AJ147" i="1"/>
  <c r="AI147" i="1"/>
  <c r="AJ138" i="1"/>
  <c r="AI138" i="1"/>
  <c r="AJ123" i="1"/>
  <c r="AI123" i="1"/>
  <c r="AJ121" i="1"/>
  <c r="AI121" i="1"/>
  <c r="AJ109" i="1"/>
  <c r="AI109" i="1"/>
  <c r="AJ101" i="1"/>
  <c r="AI101" i="1"/>
  <c r="AJ93" i="1"/>
  <c r="AI93" i="1"/>
  <c r="AJ88" i="1"/>
  <c r="AI88" i="1"/>
  <c r="AJ77" i="1"/>
  <c r="AI77" i="1"/>
  <c r="AI72" i="1"/>
  <c r="AJ72" i="1"/>
  <c r="AI73" i="1"/>
  <c r="AJ73" i="1"/>
  <c r="AJ71" i="1"/>
  <c r="AI71" i="1"/>
  <c r="AI64" i="1"/>
  <c r="AJ64" i="1"/>
  <c r="AI65" i="1"/>
  <c r="AJ65" i="1"/>
  <c r="AI66" i="1"/>
  <c r="AJ66" i="1"/>
  <c r="AI67" i="1"/>
  <c r="AJ67" i="1"/>
  <c r="AJ63" i="1"/>
  <c r="AI63" i="1"/>
  <c r="AI54" i="1"/>
  <c r="AJ54" i="1"/>
  <c r="AI55" i="1"/>
  <c r="AJ55" i="1"/>
  <c r="AI56" i="1"/>
  <c r="AJ56" i="1"/>
  <c r="AI57" i="1"/>
  <c r="AJ57" i="1"/>
  <c r="AI58" i="1"/>
  <c r="AJ58" i="1"/>
  <c r="AI59" i="1"/>
  <c r="AJ59" i="1"/>
  <c r="AJ53" i="1"/>
  <c r="AI53" i="1"/>
  <c r="AB140" i="1"/>
  <c r="AC140" i="1" s="1"/>
  <c r="AB142" i="1"/>
  <c r="AC142" i="1" s="1"/>
  <c r="AB124" i="1"/>
  <c r="AD124" i="1" s="1"/>
  <c r="AB102" i="1"/>
  <c r="AD102" i="1" s="1"/>
  <c r="AB104" i="1"/>
  <c r="AD104" i="1" s="1"/>
  <c r="AB97" i="1"/>
  <c r="AC97" i="1" s="1"/>
  <c r="AA90" i="1"/>
  <c r="AA85" i="1"/>
  <c r="AB147" i="1"/>
  <c r="AM144" i="1"/>
  <c r="AK144" i="1"/>
  <c r="AB143" i="1"/>
  <c r="AC143" i="1" s="1"/>
  <c r="AB141" i="1"/>
  <c r="AC141" i="1" s="1"/>
  <c r="AB139" i="1"/>
  <c r="AC139" i="1" s="1"/>
  <c r="AM126" i="1"/>
  <c r="AK126" i="1"/>
  <c r="AA126" i="1"/>
  <c r="Z126" i="1"/>
  <c r="Y126" i="1"/>
  <c r="X126" i="1"/>
  <c r="W126" i="1"/>
  <c r="V126" i="1"/>
  <c r="AB125" i="1"/>
  <c r="AD125" i="1" s="1"/>
  <c r="AB123" i="1"/>
  <c r="AB121" i="1"/>
  <c r="AM117" i="1"/>
  <c r="AK117" i="1"/>
  <c r="AA117" i="1"/>
  <c r="Z117" i="1"/>
  <c r="Y117" i="1"/>
  <c r="X117" i="1"/>
  <c r="W117" i="1"/>
  <c r="V117" i="1"/>
  <c r="AB116" i="1"/>
  <c r="AD116" i="1" s="1"/>
  <c r="AB115" i="1"/>
  <c r="AD115" i="1" s="1"/>
  <c r="AB114" i="1"/>
  <c r="AD114" i="1" s="1"/>
  <c r="AB113" i="1"/>
  <c r="AD113" i="1" s="1"/>
  <c r="AB112" i="1"/>
  <c r="AD112" i="1" s="1"/>
  <c r="AB111" i="1"/>
  <c r="AD111" i="1" s="1"/>
  <c r="AB110" i="1"/>
  <c r="AD110" i="1" s="1"/>
  <c r="AB109" i="1"/>
  <c r="AM106" i="1"/>
  <c r="AK106" i="1"/>
  <c r="AB105" i="1"/>
  <c r="AD105" i="1" s="1"/>
  <c r="AB103" i="1"/>
  <c r="AD103" i="1" s="1"/>
  <c r="AB101" i="1"/>
  <c r="AM98" i="1"/>
  <c r="AK98" i="1"/>
  <c r="Z98" i="1"/>
  <c r="Y98" i="1"/>
  <c r="X98" i="1"/>
  <c r="W98" i="1"/>
  <c r="V98" i="1"/>
  <c r="AB96" i="1"/>
  <c r="AC96" i="1" s="1"/>
  <c r="AB94" i="1"/>
  <c r="AC94" i="1" s="1"/>
  <c r="AB93" i="1"/>
  <c r="AK90" i="1"/>
  <c r="Z90" i="1"/>
  <c r="Y90" i="1"/>
  <c r="X90" i="1"/>
  <c r="W90" i="1"/>
  <c r="V90" i="1"/>
  <c r="AB89" i="1"/>
  <c r="AD89" i="1" s="1"/>
  <c r="AB88" i="1"/>
  <c r="AM85" i="1"/>
  <c r="AK85" i="1"/>
  <c r="Z85" i="1"/>
  <c r="Y85" i="1"/>
  <c r="X85" i="1"/>
  <c r="W85" i="1"/>
  <c r="V85" i="1"/>
  <c r="AB84" i="1"/>
  <c r="AC84" i="1" s="1"/>
  <c r="AB83" i="1"/>
  <c r="AC83" i="1" s="1"/>
  <c r="AB82" i="1"/>
  <c r="AC82" i="1" s="1"/>
  <c r="AB81" i="1"/>
  <c r="AC81" i="1" s="1"/>
  <c r="AB80" i="1"/>
  <c r="AC80" i="1" s="1"/>
  <c r="AB79" i="1"/>
  <c r="AC79" i="1" s="1"/>
  <c r="AB78" i="1"/>
  <c r="AC78" i="1" s="1"/>
  <c r="AB77" i="1"/>
  <c r="AK74" i="1"/>
  <c r="AA74" i="1"/>
  <c r="Z74" i="1"/>
  <c r="Y74" i="1"/>
  <c r="X74" i="1"/>
  <c r="W74" i="1"/>
  <c r="V74" i="1"/>
  <c r="AB73" i="1"/>
  <c r="AC73" i="1" s="1"/>
  <c r="AB72" i="1"/>
  <c r="AC72" i="1" s="1"/>
  <c r="AB71" i="1"/>
  <c r="AM68" i="1"/>
  <c r="AK68" i="1"/>
  <c r="AA68" i="1"/>
  <c r="Z68" i="1"/>
  <c r="Y68" i="1"/>
  <c r="X68" i="1"/>
  <c r="W68" i="1"/>
  <c r="V68" i="1"/>
  <c r="AB67" i="1"/>
  <c r="AB66" i="1"/>
  <c r="AB65" i="1"/>
  <c r="AB64" i="1"/>
  <c r="AB63" i="1"/>
  <c r="AM60" i="1"/>
  <c r="AK60" i="1"/>
  <c r="AA60" i="1"/>
  <c r="Z60" i="1"/>
  <c r="Y60" i="1"/>
  <c r="X60" i="1"/>
  <c r="W60" i="1"/>
  <c r="V60" i="1"/>
  <c r="AD53" i="1"/>
  <c r="AI60" i="1" l="1"/>
  <c r="AJ60" i="1"/>
  <c r="AI74" i="1"/>
  <c r="AJ74" i="1"/>
  <c r="AI90" i="1"/>
  <c r="AI126" i="1"/>
  <c r="AI144" i="1"/>
  <c r="AJ90" i="1"/>
  <c r="AJ126" i="1"/>
  <c r="AJ144" i="1"/>
  <c r="AI68" i="1"/>
  <c r="AJ68" i="1"/>
  <c r="AI85" i="1"/>
  <c r="AJ85" i="1"/>
  <c r="AI98" i="1"/>
  <c r="AJ98" i="1"/>
  <c r="AI106" i="1"/>
  <c r="AJ106" i="1"/>
  <c r="AI117" i="1"/>
  <c r="AJ117" i="1"/>
  <c r="AB138" i="1"/>
  <c r="AA98" i="1"/>
  <c r="AB95" i="1"/>
  <c r="AC95" i="1" s="1"/>
  <c r="AH97" i="1"/>
  <c r="AH93" i="1"/>
  <c r="AH96" i="1"/>
  <c r="AH94" i="1"/>
  <c r="AH58" i="1"/>
  <c r="AD58" i="1"/>
  <c r="AF56" i="1"/>
  <c r="AH54" i="1"/>
  <c r="AD54" i="1"/>
  <c r="AH73" i="1"/>
  <c r="AH88" i="1"/>
  <c r="AC93" i="1"/>
  <c r="AE93" i="1"/>
  <c r="AG93" i="1"/>
  <c r="AF97" i="1"/>
  <c r="AD97" i="1"/>
  <c r="AF96" i="1"/>
  <c r="AD96" i="1"/>
  <c r="AF95" i="1"/>
  <c r="AF94" i="1"/>
  <c r="AD94" i="1"/>
  <c r="AH101" i="1"/>
  <c r="AH104" i="1"/>
  <c r="AH102" i="1"/>
  <c r="AH116" i="1"/>
  <c r="AH114" i="1"/>
  <c r="AH112" i="1"/>
  <c r="AH110" i="1"/>
  <c r="AH123" i="1"/>
  <c r="AH124" i="1"/>
  <c r="AH138" i="1"/>
  <c r="AH142" i="1"/>
  <c r="AH140" i="1"/>
  <c r="AH147" i="1"/>
  <c r="AF58" i="1"/>
  <c r="AH56" i="1"/>
  <c r="AD56" i="1"/>
  <c r="AF54" i="1"/>
  <c r="AH71" i="1"/>
  <c r="AH72" i="1"/>
  <c r="AD93" i="1"/>
  <c r="AF93" i="1"/>
  <c r="AG97" i="1"/>
  <c r="AE97" i="1"/>
  <c r="AG96" i="1"/>
  <c r="AE96" i="1"/>
  <c r="AG95" i="1"/>
  <c r="AG94" i="1"/>
  <c r="AE94" i="1"/>
  <c r="AH105" i="1"/>
  <c r="AH103" i="1"/>
  <c r="AH109" i="1"/>
  <c r="AH115" i="1"/>
  <c r="AH113" i="1"/>
  <c r="AH111" i="1"/>
  <c r="AH121" i="1"/>
  <c r="AH125" i="1"/>
  <c r="AH143" i="1"/>
  <c r="AH141" i="1"/>
  <c r="AH139" i="1"/>
  <c r="AD147" i="1"/>
  <c r="AF147" i="1"/>
  <c r="AC147" i="1"/>
  <c r="AE147" i="1"/>
  <c r="AG147" i="1"/>
  <c r="AC138" i="1"/>
  <c r="AE138" i="1"/>
  <c r="AG138" i="1"/>
  <c r="AF143" i="1"/>
  <c r="AD143" i="1"/>
  <c r="AF142" i="1"/>
  <c r="AD142" i="1"/>
  <c r="AF141" i="1"/>
  <c r="AD141" i="1"/>
  <c r="AF140" i="1"/>
  <c r="AD140" i="1"/>
  <c r="AF139" i="1"/>
  <c r="AD139" i="1"/>
  <c r="AD138" i="1"/>
  <c r="AF138" i="1"/>
  <c r="AG143" i="1"/>
  <c r="AE143" i="1"/>
  <c r="AG142" i="1"/>
  <c r="AE142" i="1"/>
  <c r="AG141" i="1"/>
  <c r="AE141" i="1"/>
  <c r="AG140" i="1"/>
  <c r="AE140" i="1"/>
  <c r="AG139" i="1"/>
  <c r="AE139" i="1"/>
  <c r="AD123" i="1"/>
  <c r="AF123" i="1"/>
  <c r="AG125" i="1"/>
  <c r="AE125" i="1"/>
  <c r="AC125" i="1"/>
  <c r="AG124" i="1"/>
  <c r="AE124" i="1"/>
  <c r="AC124" i="1"/>
  <c r="AC123" i="1"/>
  <c r="AE123" i="1"/>
  <c r="AG123" i="1"/>
  <c r="AF125" i="1"/>
  <c r="AF124" i="1"/>
  <c r="AD121" i="1"/>
  <c r="AF121" i="1"/>
  <c r="AC121" i="1"/>
  <c r="AE121" i="1"/>
  <c r="AG121" i="1"/>
  <c r="AD109" i="1"/>
  <c r="AF109" i="1"/>
  <c r="AG116" i="1"/>
  <c r="AE116" i="1"/>
  <c r="AC116" i="1"/>
  <c r="AG115" i="1"/>
  <c r="AE115" i="1"/>
  <c r="AC115" i="1"/>
  <c r="AG114" i="1"/>
  <c r="AE114" i="1"/>
  <c r="AC114" i="1"/>
  <c r="AG113" i="1"/>
  <c r="AE113" i="1"/>
  <c r="AC113" i="1"/>
  <c r="AG112" i="1"/>
  <c r="AE112" i="1"/>
  <c r="AC112" i="1"/>
  <c r="AG111" i="1"/>
  <c r="AE111" i="1"/>
  <c r="AC111" i="1"/>
  <c r="AG110" i="1"/>
  <c r="AE110" i="1"/>
  <c r="AC110" i="1"/>
  <c r="AC109" i="1"/>
  <c r="AE109" i="1"/>
  <c r="AG109" i="1"/>
  <c r="AF116" i="1"/>
  <c r="AF115" i="1"/>
  <c r="AF114" i="1"/>
  <c r="AF113" i="1"/>
  <c r="AF112" i="1"/>
  <c r="AF111" i="1"/>
  <c r="AF110" i="1"/>
  <c r="AD101" i="1"/>
  <c r="AF101" i="1"/>
  <c r="AG105" i="1"/>
  <c r="AE105" i="1"/>
  <c r="AC105" i="1"/>
  <c r="AG104" i="1"/>
  <c r="AE104" i="1"/>
  <c r="AC104" i="1"/>
  <c r="AG103" i="1"/>
  <c r="AE103" i="1"/>
  <c r="AC103" i="1"/>
  <c r="AG102" i="1"/>
  <c r="AE102" i="1"/>
  <c r="AC102" i="1"/>
  <c r="AC101" i="1"/>
  <c r="AE101" i="1"/>
  <c r="AG101" i="1"/>
  <c r="AF105" i="1"/>
  <c r="AF104" i="1"/>
  <c r="AF103" i="1"/>
  <c r="AF102" i="1"/>
  <c r="AD88" i="1"/>
  <c r="AF88" i="1"/>
  <c r="AG89" i="1"/>
  <c r="AE89" i="1"/>
  <c r="AC89" i="1"/>
  <c r="AC88" i="1"/>
  <c r="AE88" i="1"/>
  <c r="AG88" i="1"/>
  <c r="AH89" i="1"/>
  <c r="AF89" i="1"/>
  <c r="AH77" i="1"/>
  <c r="AH83" i="1"/>
  <c r="AH81" i="1"/>
  <c r="AH79" i="1"/>
  <c r="AH84" i="1"/>
  <c r="AH82" i="1"/>
  <c r="AH80" i="1"/>
  <c r="AH78" i="1"/>
  <c r="AC77" i="1"/>
  <c r="AE77" i="1"/>
  <c r="AG77" i="1"/>
  <c r="AF84" i="1"/>
  <c r="AD84" i="1"/>
  <c r="AF83" i="1"/>
  <c r="AD83" i="1"/>
  <c r="AF82" i="1"/>
  <c r="AD82" i="1"/>
  <c r="AF81" i="1"/>
  <c r="AD81" i="1"/>
  <c r="AF80" i="1"/>
  <c r="AD80" i="1"/>
  <c r="AF79" i="1"/>
  <c r="AD79" i="1"/>
  <c r="AF78" i="1"/>
  <c r="AD78" i="1"/>
  <c r="AD77" i="1"/>
  <c r="AF77" i="1"/>
  <c r="AG84" i="1"/>
  <c r="AE84" i="1"/>
  <c r="AG83" i="1"/>
  <c r="AE83" i="1"/>
  <c r="AG82" i="1"/>
  <c r="AE82" i="1"/>
  <c r="AG81" i="1"/>
  <c r="AE81" i="1"/>
  <c r="AG80" i="1"/>
  <c r="AE80" i="1"/>
  <c r="AG79" i="1"/>
  <c r="AE79" i="1"/>
  <c r="AG78" i="1"/>
  <c r="AE78" i="1"/>
  <c r="AC71" i="1"/>
  <c r="AE71" i="1"/>
  <c r="AG71" i="1"/>
  <c r="AF73" i="1"/>
  <c r="AD73" i="1"/>
  <c r="AF72" i="1"/>
  <c r="AD72" i="1"/>
  <c r="AD71" i="1"/>
  <c r="AF71" i="1"/>
  <c r="AG73" i="1"/>
  <c r="AE73" i="1"/>
  <c r="AG72" i="1"/>
  <c r="AE72" i="1"/>
  <c r="AH63" i="1"/>
  <c r="AH66" i="1"/>
  <c r="AH64" i="1"/>
  <c r="AH67" i="1"/>
  <c r="AH65" i="1"/>
  <c r="AD63" i="1"/>
  <c r="AF63" i="1"/>
  <c r="AG67" i="1"/>
  <c r="AE67" i="1"/>
  <c r="AC67" i="1"/>
  <c r="AG66" i="1"/>
  <c r="AE66" i="1"/>
  <c r="AC66" i="1"/>
  <c r="AG65" i="1"/>
  <c r="AE65" i="1"/>
  <c r="AC65" i="1"/>
  <c r="AG64" i="1"/>
  <c r="AE64" i="1"/>
  <c r="AC64" i="1"/>
  <c r="AC63" i="1"/>
  <c r="AE63" i="1"/>
  <c r="AG63" i="1"/>
  <c r="AF67" i="1"/>
  <c r="AD67" i="1"/>
  <c r="AF66" i="1"/>
  <c r="AD66" i="1"/>
  <c r="AF65" i="1"/>
  <c r="AD65" i="1"/>
  <c r="AF64" i="1"/>
  <c r="AD64" i="1"/>
  <c r="AC53" i="1"/>
  <c r="AG53" i="1"/>
  <c r="AE53" i="1"/>
  <c r="AH59" i="1"/>
  <c r="AF59" i="1"/>
  <c r="AD59" i="1"/>
  <c r="AH57" i="1"/>
  <c r="AF57" i="1"/>
  <c r="AD57" i="1"/>
  <c r="AH55" i="1"/>
  <c r="AF55" i="1"/>
  <c r="AD55" i="1"/>
  <c r="AB68" i="1"/>
  <c r="AF68" i="1" s="1"/>
  <c r="AB90" i="1"/>
  <c r="AD90" i="1" s="1"/>
  <c r="AB106" i="1"/>
  <c r="AB117" i="1"/>
  <c r="AH53" i="1"/>
  <c r="AF53" i="1"/>
  <c r="AG59" i="1"/>
  <c r="AE59" i="1"/>
  <c r="AC59" i="1"/>
  <c r="AG58" i="1"/>
  <c r="AE58" i="1"/>
  <c r="AC58" i="1"/>
  <c r="AG57" i="1"/>
  <c r="AE57" i="1"/>
  <c r="AC57" i="1"/>
  <c r="AG56" i="1"/>
  <c r="AE56" i="1"/>
  <c r="AC56" i="1"/>
  <c r="AG55" i="1"/>
  <c r="AE55" i="1"/>
  <c r="AC55" i="1"/>
  <c r="AG54" i="1"/>
  <c r="AE54" i="1"/>
  <c r="AC54" i="1"/>
  <c r="AB60" i="1"/>
  <c r="AB74" i="1"/>
  <c r="AC74" i="1" s="1"/>
  <c r="AB85" i="1"/>
  <c r="AF85" i="1" s="1"/>
  <c r="AB126" i="1"/>
  <c r="AB144" i="1"/>
  <c r="AF144" i="1" s="1"/>
  <c r="AB98" i="1" l="1"/>
  <c r="AF98" i="1" s="1"/>
  <c r="AE95" i="1"/>
  <c r="AD95" i="1"/>
  <c r="AH95" i="1"/>
  <c r="AH98" i="1"/>
  <c r="AE144" i="1"/>
  <c r="AH144" i="1"/>
  <c r="AD144" i="1"/>
  <c r="AG144" i="1"/>
  <c r="AC144" i="1"/>
  <c r="AE126" i="1"/>
  <c r="AF126" i="1"/>
  <c r="AG126" i="1"/>
  <c r="AC126" i="1"/>
  <c r="AH126" i="1"/>
  <c r="AD126" i="1"/>
  <c r="AE117" i="1"/>
  <c r="AF117" i="1"/>
  <c r="AG117" i="1"/>
  <c r="AC117" i="1"/>
  <c r="AH117" i="1"/>
  <c r="AD117" i="1"/>
  <c r="AE106" i="1"/>
  <c r="AF106" i="1"/>
  <c r="AG106" i="1"/>
  <c r="AC106" i="1"/>
  <c r="AH106" i="1"/>
  <c r="AD106" i="1"/>
  <c r="AE90" i="1"/>
  <c r="AC90" i="1"/>
  <c r="AF90" i="1"/>
  <c r="AG90" i="1"/>
  <c r="AH90" i="1"/>
  <c r="AE85" i="1"/>
  <c r="AH85" i="1"/>
  <c r="AD85" i="1"/>
  <c r="AG85" i="1"/>
  <c r="AC85" i="1"/>
  <c r="AF74" i="1"/>
  <c r="AE74" i="1"/>
  <c r="AD74" i="1"/>
  <c r="AH74" i="1"/>
  <c r="AG74" i="1"/>
  <c r="AE68" i="1"/>
  <c r="AH68" i="1"/>
  <c r="AD68" i="1"/>
  <c r="AC68" i="1"/>
  <c r="AG68" i="1"/>
  <c r="AC60" i="1"/>
  <c r="AF60" i="1"/>
  <c r="AG60" i="1"/>
  <c r="AE60" i="1"/>
  <c r="AH60" i="1"/>
  <c r="AD60" i="1"/>
  <c r="AG98" i="1" l="1"/>
  <c r="AC98" i="1"/>
  <c r="AD98" i="1"/>
  <c r="AE98" i="1"/>
</calcChain>
</file>

<file path=xl/sharedStrings.xml><?xml version="1.0" encoding="utf-8"?>
<sst xmlns="http://schemas.openxmlformats.org/spreadsheetml/2006/main" count="556" uniqueCount="174">
  <si>
    <r>
      <t>U</t>
    </r>
    <r>
      <rPr>
        <b/>
        <sz val="10"/>
        <rFont val="Garamond"/>
        <family val="1"/>
      </rPr>
      <t>NIVERSIDAD DE</t>
    </r>
    <r>
      <rPr>
        <b/>
        <sz val="12"/>
        <rFont val="Garamond"/>
        <family val="1"/>
      </rPr>
      <t xml:space="preserve"> J</t>
    </r>
    <r>
      <rPr>
        <b/>
        <sz val="10"/>
        <rFont val="Garamond"/>
        <family val="1"/>
      </rPr>
      <t>AÉN</t>
    </r>
  </si>
  <si>
    <t>Nº encuestas recibidas</t>
  </si>
  <si>
    <t>Tasa de respuesta</t>
  </si>
  <si>
    <t>DATOS DE SEGMENTACIÓN</t>
  </si>
  <si>
    <t>Sexo</t>
  </si>
  <si>
    <t>Hombre</t>
  </si>
  <si>
    <t>Mujer</t>
  </si>
  <si>
    <t>FRECUENCIAS ABSOLUTAS</t>
  </si>
  <si>
    <t>FRECUENCIAS RELATIVAS</t>
  </si>
  <si>
    <t>FRECUENCIAS POR NIVEL DE SATISFACCIÓN</t>
  </si>
  <si>
    <t>MEDIDAS ESTADÍSTICAS</t>
  </si>
  <si>
    <t>1. DESEMPEÑO DEL PUESTO DE TRABAJO.</t>
  </si>
  <si>
    <t>ns/nc</t>
  </si>
  <si>
    <t>TOTAL</t>
  </si>
  <si>
    <t>Insatisfacción en % (1+2)</t>
  </si>
  <si>
    <t>Satisfacción en % (3+4+5)</t>
  </si>
  <si>
    <t>Media</t>
  </si>
  <si>
    <t>Desv. Típica</t>
  </si>
  <si>
    <t>Mediana</t>
  </si>
  <si>
    <t>Moda</t>
  </si>
  <si>
    <t xml:space="preserve">Conocimiento que tiene de  las funciones y responsabilidades asignadas al puesto de trabajo que desempeña. </t>
  </si>
  <si>
    <t xml:space="preserve">Posibilidad de creatividad (nuevas ideas) e innovación (aplicación práctica de nuevas ideas) en el desempeño de su puesto de trabajo. </t>
  </si>
  <si>
    <t>Grado de autonomía y responsabilidad propia en el desempeño de las funciones del  puesto de trabajo.</t>
  </si>
  <si>
    <t>Total Bloque 1. DESEMPEÑO DEL PUESTO DE TRABAJO</t>
  </si>
  <si>
    <t xml:space="preserve">2. CONDICIONES PARA EL DESARROLLO DEL TRABAJO. </t>
  </si>
  <si>
    <t xml:space="preserve">Desarrollo de la prevención de riesgos laborales (información y formación sobre los riesgos, medidas de prevención adoptadas, equipos de protección individual, medidas de emergencia, etc.) en relación con su puesto de trabajo. </t>
  </si>
  <si>
    <t>Condiciones físicas del lugar de trabajo (ventilación, temperatura, luminosidad, espacio para trabajar, etc.).</t>
  </si>
  <si>
    <t>Recursos de equipamiento, materiales y tecnológicos (despacho, suministros de oficina, medios para la comunicación, etc.).</t>
  </si>
  <si>
    <t xml:space="preserve">Recursos informáticos (hardware y software). </t>
  </si>
  <si>
    <t>Organización y distribución horaria de la jornada de trabajo que realiza.</t>
  </si>
  <si>
    <t>Total Bloque 2. CONDICIONES PARA EL DESARROLLO DEL TRABAJO</t>
  </si>
  <si>
    <t xml:space="preserve">3. PARTICIPACIÓN. </t>
  </si>
  <si>
    <t>Facilidades para participar en equipos de mejora y realizar propuestas de mejora sobre el funcionamiento de la Unidad</t>
  </si>
  <si>
    <t>Total Bloque 3. PARTICIPACIÓN</t>
  </si>
  <si>
    <t xml:space="preserve">4. FORMACIÓN/EVALUACIÓN. </t>
  </si>
  <si>
    <t>Participación personal en la identificación de las necesidades de formación para el desempeño del puesto de trabajo.</t>
  </si>
  <si>
    <t>Aprendizaje obtenido en las acciones formativas en las que ha participado.</t>
  </si>
  <si>
    <t>Aplicabilidad de la formación recibida para desempeñar adecuadamente las funciones y responsabilidades asignadas.</t>
  </si>
  <si>
    <t>Total Bloque 4. FORMACIÓN / EVALUACIÓN</t>
  </si>
  <si>
    <t xml:space="preserve">5. RELACIONES INTERNAS DE TRABAJO. </t>
  </si>
  <si>
    <t>Grado en el que se comparte los conocimientos entre las personas de la Unidad.</t>
  </si>
  <si>
    <t>Total Bloque 5. RELACIONES INTERNAS DE TRABAJO</t>
  </si>
  <si>
    <t xml:space="preserve">6. COMUNICACIÓN PARA EL DESARROLLO DEL TRABAJO. </t>
  </si>
  <si>
    <t xml:space="preserve">Adecuación de la comunicación interna  a las necesidades y estructura de la Unidad. </t>
  </si>
  <si>
    <t>Eficacia de los canales, medios y métodos utilizados para desarrollar la comunicación interna.</t>
  </si>
  <si>
    <t xml:space="preserve">Fluidez de la comunicación interna horizontal (entre las personas que trabajan en la Unidad). </t>
  </si>
  <si>
    <t xml:space="preserve">La información institucional (Universidad) que le proporcionan es adecuada y la recibe con fluidez. </t>
  </si>
  <si>
    <t>Total Bloque 6. COMUNICACIÓN PARA EL DESARROLLO DEL TRABAJO</t>
  </si>
  <si>
    <t>7. PROMOCIÓN Y DESARROLLO DE CARRERA.</t>
  </si>
  <si>
    <t>Posibilidades que ha tenido para desarrollar su carrera profesional desde su incorporación a la Universidad.</t>
  </si>
  <si>
    <t>Total Bloque 7. PROMOCIÓN Y DESARROLLO DE CARRERA</t>
  </si>
  <si>
    <t xml:space="preserve">8. RECOMPENSAS, RECONOCIMIENTOS Y ATENCIÓN A LAS PERSONAS </t>
  </si>
  <si>
    <t>Reconocimientos no retributivos recibidos en la Unidad (felicitaciones, menciones, elogios, compensaciones no monetarias, etc.).</t>
  </si>
  <si>
    <t>Reconocimientos no retributivos recibidos por la Universidad (reconocimientos de los servicios prestados, felicitaciones, menciones, elogios, compensaciones no monetarias, etc.).</t>
  </si>
  <si>
    <t>Beneficios sociales establecidos por la Universidad (Plan de acción social, atención sanitaria, guarderías, premios por jubilación, fomento actividades deportivas y culturales, fondos de pensiones, conciertos con empresas para obtener beneficios, otras atenciones sociales.).</t>
  </si>
  <si>
    <t>Permisos, licencias, vacaciones y periodos de descanso de los que puede disfrutar.</t>
  </si>
  <si>
    <t>Total Bloque 8. RECOMPENSAS, RECONOCIMIENTOS Y ATENCIÓN A LAS PERSONAS</t>
  </si>
  <si>
    <t>9.VALORACIÓN GENERAL</t>
  </si>
  <si>
    <t>Nivel general de satisfacción.</t>
  </si>
  <si>
    <r>
      <t xml:space="preserve">Grado general de motivación. </t>
    </r>
    <r>
      <rPr>
        <i/>
        <sz val="11"/>
        <rFont val="Arial"/>
        <family val="2"/>
      </rPr>
      <t>(La motivación es el proceso que impulsa a una persona a actuar de una determinada manera o, por lo menos, origina una propensión hacia un comportamiento específico. Las prácticas de gestión que inciden en la motivación de las personas trabajadoras son: formación y capacitación, delegación de responsabilidades, participación e implicación, comunicación, recompensas, reconocimientos y atenciones sociales).</t>
    </r>
  </si>
  <si>
    <r>
      <t xml:space="preserve">Grado de implicación personal con la Universidad. </t>
    </r>
    <r>
      <rPr>
        <i/>
        <sz val="11"/>
        <rFont val="Arial"/>
        <family val="2"/>
      </rPr>
      <t>(Representa su compromiso con la organización en términos del grado en el que usted se identifica con la Universidad y desea seguir participando activamente en ella).</t>
    </r>
  </si>
  <si>
    <r>
      <t xml:space="preserve">Grado de implicación personal con su Servicio/Unidad y puesto de trabajo. </t>
    </r>
    <r>
      <rPr>
        <i/>
        <sz val="11"/>
        <rFont val="Arial"/>
        <family val="2"/>
      </rPr>
      <t>(Grado en que usted se implica en sus tareas e invierte tiempo y energías en ellas).</t>
    </r>
  </si>
  <si>
    <t>Total Bloque 9. VALORACIÓN GENERAL</t>
  </si>
  <si>
    <t xml:space="preserve">11. OPINIÓN GENERAL SOBRE EL SERVICIO/UNIDAD. </t>
  </si>
  <si>
    <t>Considera que los objetivos de su Servicio/Unidad están alineados con la misión, visión, valores y Plan Estratégico de la Universidad.</t>
  </si>
  <si>
    <t>Considera que en su Servicio/Unidad está implantada la orientación al cliente (prestar un servicio de calidad a los usuarios).</t>
  </si>
  <si>
    <t>Considera que la comunicación e información a los usuarios es un objetivo esencial en su Servicio/Unidad</t>
  </si>
  <si>
    <t>Considera que en su Servicio/Unidad se desarrollan  actitudes y valores  de  responsabilidad social (protección del medio ambiente, seguridad y prevención, accesibilidad, igualdad, etc.).</t>
  </si>
  <si>
    <t>Total Bloque 11. OPINIÓN GENERAL SOBRE EL SERVICIO / UNIDAD</t>
  </si>
  <si>
    <t xml:space="preserve">Conocimiento que tiene de los objetivos o metas (resultados planificados o previstos del puesto) que tiene que lograr en el desempeño de su puesto de trabajo, en el contexto de los objetivos de su Servicio/Unidad.  </t>
  </si>
  <si>
    <t>Grado de satisfacción respecto a los instrumentos y/o documentos metodológicos de que dispone para realizar su trabajo con eficacia (sistemas de búsqueda de información, manuales y guías de procesos y procedimientos de su Unidad).</t>
  </si>
  <si>
    <t>Posibilidad de aplicar los conocimientos, capacidades y habilidades requeridas para el desempeño de su puesto de trabajo.</t>
  </si>
  <si>
    <t>Grado de ajuste entre el volumen de trabajo asignado y el tiempo disponible para realizarlo.</t>
  </si>
  <si>
    <t xml:space="preserve">Posibilidad de participar en la asignación de los objetivos o metas (resultados planificados o previstos)  que han de obtener en el puesto de trabajo que desemmpeña, en el contexto de los objetivos de su Servicio/Unidad.  </t>
  </si>
  <si>
    <t>Posibilidad  de participar en las decisiones que afectan al desempeño de su puesto de trabajo.</t>
  </si>
  <si>
    <t>Los medios que le facilitan en su Unidad para adquirir nuevos conocimientos y capacidades y participar en las acciones formativas.</t>
  </si>
  <si>
    <t xml:space="preserve">Oferta formativa interna de carácter general (actividades formativas relacionadas con el puesto de trabajo, para la promoción de los trabajadores y para el desarrollo personal y cultural) que le facilita la Universidad. </t>
  </si>
  <si>
    <t>Oferta formativa de carácter específico (actividades formativas desarrolladas en el marco de su Servicio/Unidad) que le facilita la Universidad.</t>
  </si>
  <si>
    <t>Los métodos realizados para evaluar el desempeño de su puesto de trabajo (evaluación de su actividad, evaluación de sus resultados o evaluación de sus competencias).</t>
  </si>
  <si>
    <t xml:space="preserve">Grado de cooperación, apoyo y desarrollo del trabajo en equipo en su Unidad. </t>
  </si>
  <si>
    <t xml:space="preserve">Fluidez de la comunicación interna vertical (responsable de la Unidad hacia el resto de las personas y de las personas hacia el responsable de la Unidad). </t>
  </si>
  <si>
    <r>
      <t xml:space="preserve">Perspectivas o posibilidades actuales de promoción (de grupo o puesto) que le ofrece la Universidad. </t>
    </r>
    <r>
      <rPr>
        <i/>
        <sz val="10"/>
        <rFont val="Arial"/>
        <family val="2"/>
      </rPr>
      <t>(Se considerará tener posibilidades cuando el empleado reúna los requisitos académicos y profesionales para ello o pueda reunirlos mediante la ampliación de su cualificación académica y/o profesional).</t>
    </r>
  </si>
  <si>
    <t>Perspectiva actual sobre sus posibilidades de promoción sin necesidad de cambiar de puesto de trabajo.</t>
  </si>
  <si>
    <t>Facilidades proporcionadas por la Universidad para la promoción y desarrollo de su carrera profesional.</t>
  </si>
  <si>
    <t>Garantías de equidad e igualdad de oportunidades en los procesos selectivos internos en los que ha participado.</t>
  </si>
  <si>
    <t>Retribuciones percibidas por las aportaciones realizadas en las funciones y responsabilidades que actualmente tiene asignadas en su puesto de trabajo.</t>
  </si>
  <si>
    <t xml:space="preserve">Retribuciones percibidas en su puesto de trabajo en relación a las retribuciones de puestos de similares características de otras administraciones públicas. </t>
  </si>
  <si>
    <t>Retribuciones percibidas en su puesto de trabajo con relación a las retribuciones del resto de puestos de trabajo de la Universidad.</t>
  </si>
  <si>
    <t>Medidas de conciliación de la vida familiar y laboral que aplica la Universidad (permisos de maternidad o adopción, lactancia, reducciones de jornada por conciliación, premios y reducciones de jornada por situaciones excepcionales).</t>
  </si>
  <si>
    <t>Considera que su Servicio/Unidad tiene establecidos sistemas de cooperación fluidos y eficaces, tanto formales como informales, con otros Servicios/Unidades para la consecución de objetivos comunes y el desarrollo de procesos transeversales.</t>
  </si>
  <si>
    <t>Considera que el sistema de gestión de calidad aplicado en su Servicio/Unidad está contribuyendo a la mejora continua en la prestación de servicios.</t>
  </si>
  <si>
    <t xml:space="preserve">12. OPINIÓN GENERAL SOBRE LA ENCUESTA. </t>
  </si>
  <si>
    <t>Considera que las preguntas de la encuesta son adecuadas para conocer la percepción de la satisfacción de las personas (respecto al apartado 1 "Cuestionario de satisfacción").</t>
  </si>
  <si>
    <t xml:space="preserve"> </t>
  </si>
  <si>
    <t>Total</t>
  </si>
  <si>
    <t>Perdidos</t>
  </si>
  <si>
    <t xml:space="preserve">10. EVALUACIÓN DE LA ACCIÓN DE LA COORDINACIÓN DE LA CALIDAD EN SU UNIDAD. </t>
  </si>
  <si>
    <t>Prácticas de comunicación al personal de la Unidad en materia de calidad (sobre desarrollo de programas, proyectos, instrucciones de la Dirección).</t>
  </si>
  <si>
    <t>Referente como modelo de actitud y comportamiento en la implantación de la cultura de la calidad y excelencia en la Unidad.</t>
  </si>
  <si>
    <t>Prácticas y métodos de organización y coordinación de la actividad que desarrolla la Unidad en materia de calidad (desarrollo de programas, proyectos y sistemas de gestión).</t>
  </si>
  <si>
    <t>Actitudes y acciones para impulsar la participación de las personas y los equipos de trabajo de la Unidad  en materia de calidad (desarrollo de programas, proyectos y sistemas  de gestión).</t>
  </si>
  <si>
    <t>Actitudes y acciones para delegar y facilitar la autonomía y responsabilidad en el desarrollo del trabajo.</t>
  </si>
  <si>
    <t>Prácticas y métodos de organización, coordinación y comunicación de la documentación generada por la Unidad en materia de calidad (desarrollo de programas, proyectos y sistemas de gestión, informes, memorias de seguimiento).</t>
  </si>
  <si>
    <t>Total Bloque 10. EVALUACIÓN DE LA ACCIÓN DE LA COORDINACIÓN DE LA CALIDAD EN SU UNIDAD</t>
  </si>
  <si>
    <t>INFORME GLOBAL</t>
  </si>
  <si>
    <t xml:space="preserve">Se redactan, literalmente, las siguientes condiciones a mejorar: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</si>
  <si>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 redactan, literalmente, las observaciones relacionadas con la coordinación de la calidad en su unidad: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</si>
  <si>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</t>
  </si>
  <si>
    <t>2</t>
  </si>
  <si>
    <t>3</t>
  </si>
  <si>
    <t>4</t>
  </si>
  <si>
    <t>5</t>
  </si>
  <si>
    <t>Identificación del nivel competencial (especialmente conocimientos) exigido para el correcto desempeño de su puesto trabajo.</t>
  </si>
  <si>
    <t>Temporalidad</t>
  </si>
  <si>
    <t>Fijo</t>
  </si>
  <si>
    <t>Temporal/Interino</t>
  </si>
  <si>
    <t xml:space="preserve">'48. Prácticas de comunicación personal de la misión, visión, valores, estrategias (Universidad/Unidad), objetivos del Servicio/Unidad, objetivos o metas de los equipos o puestos de trabajo.' : </t>
  </si>
  <si>
    <t xml:space="preserve">49. Referente como modelo de actitud y comportamiento en la implantación e impulso de la cultura de la calidad y excelencia en el Servicio/Unidad. : </t>
  </si>
  <si>
    <t xml:space="preserve">50. Prácticas y métodos de organización y distribución del trabajo en el Servicio/Unidad para facilitar la eficacia (consecución de los objetivos) en la prestación del servicio. : </t>
  </si>
  <si>
    <t xml:space="preserve">'51. Actitudes en la comunicación (accesibilidad, escucha activa, valoración de las sugerencias propuestas, capacidad expositiva, generación de confianza persuasiva, transmisión de conocimiento).' : </t>
  </si>
  <si>
    <t xml:space="preserve">52. Actitudes y acciones para delegar y facilitar la autonomía y responsabilidad en el desarrollo del trabajo. : </t>
  </si>
  <si>
    <t xml:space="preserve">53. Actitudes y acciones para motivar y facilitar la participación de los equipos de trabajo y personas en las actividades de mejora. : </t>
  </si>
  <si>
    <t xml:space="preserve">54. Actitudes y acciones para impulsar el trabajo en equipo en el Servicio/Unidad y la capacitación y potencialidad de sus integrantes. : </t>
  </si>
  <si>
    <t xml:space="preserve">55. Actitudes y acciones para impulsar en el Servicio/Unidad la creatividad y la innovación que contribuya a la eficacia y eficiencia de los procesos y servicios prestados. : </t>
  </si>
  <si>
    <t xml:space="preserve">'56. Prácticas y acciones para impulsar, apoyar y facilitar la participación de las personas en la formación.' : </t>
  </si>
  <si>
    <t xml:space="preserve">57. Acciones de reconocimiento interno por el trabajo realizado y los esfuerzos por la mejora del Servicio/Unidad. : </t>
  </si>
  <si>
    <t xml:space="preserve">'58. Prácticas y acciones para fomentar y promover la igualdad de oportunidades, la equidad en la gestión y trato con las personas del Servicio/Unidad.' : </t>
  </si>
  <si>
    <t xml:space="preserve">'59. Considera que los objetivos de su Servicio/unidad están alineados con la misión, visión, valores y Plan Estratégico de la Universidad.' : </t>
  </si>
  <si>
    <t xml:space="preserve">60. Considera que en su Servicio/Unidad está implantada la orientación al cliente (prestar un servicio de calidad a los usuarios). : </t>
  </si>
  <si>
    <t xml:space="preserve">61. Considera que la comunicación e información a los usuarios es un objetivo esencial en su Servicio/Unidad. : </t>
  </si>
  <si>
    <t xml:space="preserve">'62. Considera que su Servicio/Unidad tiene establecidos sistemas de cooperación fluidos y eficaces, tanto formales como informales, con otros Servicios/Unidades para la consecución de objetivos comunes y el desarrollo de procesos transversales.' : </t>
  </si>
  <si>
    <t xml:space="preserve">63. Considera que el sistema de gestión de calidad aplicado en su Servicio/Unidad está contribuyendo a la mejora continua en la prestación de servicios. : </t>
  </si>
  <si>
    <t xml:space="preserve">'64. Considera que en su Servicio/Unidad se desarrollan actitudes y valores de responsabilidad social (protección del medio ambiente, seguridad y prevención, accesibilidad, igualdad, etc.).' : </t>
  </si>
  <si>
    <t xml:space="preserve">65. Considera que las preguntas de la encuesta son adecuadas para conocer la percepción de la satisfacción de las personas (respecto al apartado 1 &amp;quot;Cuestionario de satisfacción&amp;quot;). : </t>
  </si>
  <si>
    <t xml:space="preserve">'48. Prácticas de comunicación al personal de la Unidad en materia de calidad (sobre desarrollo de programas, proyectos, instrucciones de la Dirección).' : </t>
  </si>
  <si>
    <t xml:space="preserve">49. Referente como modelo de actitud y comportamiento en la implantación de la cultura de la calidad y excelencia en la Unidad. : </t>
  </si>
  <si>
    <t xml:space="preserve">'50. Prácticas y métodos de organización y coordinación de la actividad que desarrolla la Unidad en materia de calidad (desarrollo de programas, proyectos y sistemas de gestión).' : </t>
  </si>
  <si>
    <t xml:space="preserve">'51. Actitudes y acciones para impulsar la participación de las personas y los equipos de trabajo de la Unidad en materia de calidad (desarrollo de programas, proyectos y sistemas de gestión).' : </t>
  </si>
  <si>
    <t xml:space="preserve">'53. Prácticas y métodos de organización, coordinación y comunicación de la documentación generada por la Unidad en materia de calidad (desarrollo de programas, proyectos y sistemas de gestión, informes, memorias de seguimiento).' : </t>
  </si>
  <si>
    <t xml:space="preserve">'54. Considera que los objetivos de su Unidad están alineados con la misión, visión, valores y Plan Estratégico de la Universidad.' : </t>
  </si>
  <si>
    <t xml:space="preserve">55. Considera que en su Unidad está implantada la orientación al cliente (prestar un servicio de calidad a los usuarios). : </t>
  </si>
  <si>
    <t xml:space="preserve">56. Considera que la comunicación e información a los usuarios es un objetivo esencial en su Unidad. : </t>
  </si>
  <si>
    <t xml:space="preserve">'57. Considera que su Unidad tiene establecidos sistemas de cooperación fluidos y eficaces, tanto formales como informales, con otros Servicios/Unidades para la consecución de objetivos comunes y el desarrollo de procesos transversales.' : </t>
  </si>
  <si>
    <t xml:space="preserve">58. Considera que el sistema de gestión de calidad aplicado en su Unidad está contribuyendo a la mejora continua en la prestación de servicios. : </t>
  </si>
  <si>
    <t xml:space="preserve">'59. Considera que en su Unidad se desarrollan actitudes y valores de responsabilidad social (protección del medio ambiente, seguridad y prevención, accesibilidad, igualdad, etc.).' : </t>
  </si>
  <si>
    <t xml:space="preserve">60. Considera que las preguntas de la encuesta son adecuadas para conocer la percepción de la satisfacción de las personas (respecto al apartado 1 &amp;quot;Cuestionario de satisfacción&amp;quot;). : </t>
  </si>
  <si>
    <t>Vicerrectorado de Planificación, Calidad, Responsabilidad Social y Comunicación</t>
  </si>
  <si>
    <t>RESULTADOS DE LA ENCUESTA DE OPINIÓN Y SATISFACCIÓN DEL PERSONAL DE LA UNIDAD DE TÉCNICOS DE LABORATORIO, CENTROS E INSTITUTOS DE INVESTIGACIÓN. Año 2013</t>
  </si>
  <si>
    <t>Aire acondicionado en el puesto de trabajo</t>
  </si>
  <si>
    <t>Creo que la mesa de trabajo no debería estar dentro de un  laboratorio que ni siquiera dispone de almacén de reactivos, ya que el ambiente está muy cargado.</t>
  </si>
  <si>
    <t>Mejores condiciones físicas para el puesto, y mejor distribución horaria.</t>
  </si>
  <si>
    <t>Para coordinar algo hay que creer en ello y ser profesional.</t>
  </si>
  <si>
    <t>Año de referencia</t>
  </si>
  <si>
    <t>Valores perdidos</t>
  </si>
  <si>
    <t>MEDIDA ESTADÍSTICA</t>
  </si>
  <si>
    <t>Insatisfacción en %</t>
  </si>
  <si>
    <t xml:space="preserve">Satisfacción en % </t>
  </si>
  <si>
    <t xml:space="preserve">Insatisfacción en % </t>
  </si>
  <si>
    <t>Satisfacción en %</t>
  </si>
  <si>
    <t>DETALLE EVOLUTIVO DE LOS RESULTADOS DE LA ENCUESTA DE OPINIÓN Y SATISFACCIÓN DEL PERSONAL DE LA UNIDAD DE TÉCNICOS DE LABORATORIO, CENTROS E INSTITUTOS DE INVESTIGACIÓN. PERIODO (2009-2013)</t>
  </si>
  <si>
    <t>NOTA: No se ha realizado estudio comparativo en el bloque 10 ya que en el año 2009 los ítems evaluaban la acción del liderazgo como máximo responsable de la Unidad.</t>
  </si>
  <si>
    <t>DETALLE EVOLUTIVO DE LOS RESULTADOS DE LA ENCUESTA DE OPINIÓN Y SATISFACCIÓN DEL PERSONAL DE ADMINISTRACIÓN Y SERVICIOS DE LA UNIVERSIDAD DE JAÉN. PERIODO (2009-2013)</t>
  </si>
  <si>
    <t xml:space="preserve">10. EVALUACIÓN DE LA ACCIÓN DEL LIDERAZGO DEL MÁXIMO RESPONSABLE DEL SERVICIO/UNIDAD. </t>
  </si>
  <si>
    <t>Prácticas de comunicación personal de la misión, visión, valores, estrategias (Universidad/Unidad), objetivos del Servicio/Unidad, objetivos o metas de los equipos o puestos de trabajo.</t>
  </si>
  <si>
    <t>Referente como modelo de actitud y comportamiento en la implantación e impulso de la cultura de la calidad y excelencia en el Servicio/Unidad.</t>
  </si>
  <si>
    <t xml:space="preserve">Prácticas  y métodos de organización y distribución del trabajo en el Servicio/Unidad para facilitar la eficacia (consecución de los objetivos) en la prestación del servicio. </t>
  </si>
  <si>
    <t>Actitudes en la comunicación (accesibilidad, escucha activa, valoración de las sugerencias propuestas, capacidad expositiva, generación de confianza persuasiva, transmisión de conocimiento).</t>
  </si>
  <si>
    <t>Actitudes y acciones para motivar y facilitar la participación de los equipos de trabajo y personas en las actividades de mejora.</t>
  </si>
  <si>
    <t>Actitudes y acciones para impulsar el trabajo en equipo en el Servicio/Unidad y la capacitación y potencialidad de sus integrantes.</t>
  </si>
  <si>
    <t>Actitudes y acciones para impulsar en el Servicio/Unidad la creatividad y la innovación que contribuya a la eficacia y eficiencia de los procesos y servicios prestados.</t>
  </si>
  <si>
    <t>Prácticas y acciones para impulsar, apoyar y facilitar  la participación de las personas en la formación.</t>
  </si>
  <si>
    <t>Acciones de reconocimiento interno por el trabajo realizado y los esfuerzos por la mejora del Servicio/Unidad.</t>
  </si>
  <si>
    <t>Prácticas y acciones para fomentar y promover la igualdad de oportunidades, la equidad en la gestión y trato con las personas del Servicio/Unidad.</t>
  </si>
  <si>
    <t>Total Bloque 10. EVALUACIÓN DE LA ACCIÓN DEL LIDERAZGO DEL MÁXIMO RESPONSABLE DEL SERVICIO / 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</si>
</sst>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0"/>
    <numFmt numFmtId="165" formatCode="0.0"/>
    <numFmt numFmtId="166" formatCode="####.00"/>
    <numFmt numFmtId="167" formatCode="####.0"/>
  </numFmts>
  <fonts count="3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Garamond"/>
      <family val="1"/>
    </font>
    <font>
      <b/>
      <sz val="10"/>
      <name val="Garamond"/>
      <family val="1"/>
    </font>
    <font>
      <i/>
      <sz val="11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b/>
      <sz val="2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Arial"/>
      <family val="2"/>
    </font>
    <font>
      <b/>
      <sz val="14"/>
      <color theme="0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9"/>
      <color indexed="8"/>
      <name val="Arial"/>
      <family val="2"/>
    </font>
    <font>
      <sz val="14"/>
      <color indexed="8"/>
      <name val="Arial"/>
      <family val="2"/>
    </font>
    <font>
      <sz val="10"/>
      <name val="Arial"/>
      <family val="2"/>
    </font>
    <font>
      <b/>
      <sz val="16"/>
      <color theme="3" tint="0.39997558519241921"/>
      <name val="Calibri"/>
      <family val="2"/>
      <scheme val="minor"/>
    </font>
    <font>
      <sz val="9"/>
      <color indexed="8"/>
      <name val="Arial"/>
      <family val="2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2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18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18" fillId="0" borderId="0"/>
  </cellStyleXfs>
  <cellXfs count="277">
    <xf numFmtId="0" fontId="0" fillId="0" borderId="0" xfId="0"/>
    <xf numFmtId="0" fontId="0" fillId="0" borderId="0" xfId="0" applyAlignment="1"/>
    <xf numFmtId="0" fontId="8" fillId="0" borderId="1" xfId="0" applyFont="1" applyBorder="1"/>
    <xf numFmtId="10" fontId="9" fillId="0" borderId="1" xfId="0" applyNumberFormat="1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/>
    <xf numFmtId="0" fontId="12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6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13" fillId="10" borderId="1" xfId="0" applyFont="1" applyFill="1" applyBorder="1" applyAlignment="1">
      <alignment horizontal="center" vertical="center" wrapText="1"/>
    </xf>
    <xf numFmtId="0" fontId="18" fillId="12" borderId="0" xfId="0" applyFont="1" applyFill="1" applyBorder="1" applyAlignment="1">
      <alignment horizontal="center" vertical="center" wrapText="1"/>
    </xf>
    <xf numFmtId="0" fontId="18" fillId="12" borderId="0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wrapText="1"/>
    </xf>
    <xf numFmtId="0" fontId="18" fillId="0" borderId="0" xfId="0" applyFont="1" applyBorder="1" applyAlignment="1">
      <alignment horizontal="left" wrapText="1"/>
    </xf>
    <xf numFmtId="0" fontId="18" fillId="0" borderId="0" xfId="0" applyFont="1" applyBorder="1" applyAlignment="1">
      <alignment wrapText="1"/>
    </xf>
    <xf numFmtId="49" fontId="19" fillId="0" borderId="0" xfId="0" applyNumberFormat="1" applyFont="1" applyBorder="1" applyAlignment="1">
      <alignment horizontal="left" wrapText="1"/>
    </xf>
    <xf numFmtId="0" fontId="13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wrapText="1"/>
    </xf>
    <xf numFmtId="49" fontId="16" fillId="0" borderId="0" xfId="0" applyNumberFormat="1" applyFont="1" applyFill="1" applyBorder="1" applyAlignment="1">
      <alignment horizontal="center" wrapText="1"/>
    </xf>
    <xf numFmtId="0" fontId="16" fillId="0" borderId="0" xfId="0" applyFont="1" applyFill="1" applyBorder="1" applyAlignment="1">
      <alignment horizontal="left" wrapText="1"/>
    </xf>
    <xf numFmtId="0" fontId="16" fillId="0" borderId="0" xfId="0" applyFont="1" applyFill="1" applyBorder="1" applyAlignment="1">
      <alignment wrapText="1"/>
    </xf>
    <xf numFmtId="0" fontId="13" fillId="0" borderId="18" xfId="0" applyFont="1" applyFill="1" applyBorder="1" applyAlignment="1">
      <alignment horizontal="center" vertical="center" wrapText="1"/>
    </xf>
    <xf numFmtId="10" fontId="13" fillId="0" borderId="18" xfId="0" applyNumberFormat="1" applyFont="1" applyFill="1" applyBorder="1" applyAlignment="1">
      <alignment horizontal="center" vertical="center" wrapText="1"/>
    </xf>
    <xf numFmtId="10" fontId="13" fillId="0" borderId="19" xfId="0" applyNumberFormat="1" applyFont="1" applyFill="1" applyBorder="1" applyAlignment="1">
      <alignment horizontal="center" vertical="center" wrapText="1"/>
    </xf>
    <xf numFmtId="10" fontId="13" fillId="0" borderId="14" xfId="0" applyNumberFormat="1" applyFont="1" applyFill="1" applyBorder="1" applyAlignment="1">
      <alignment horizontal="center" vertical="center" wrapText="1"/>
    </xf>
    <xf numFmtId="10" fontId="13" fillId="0" borderId="15" xfId="0" applyNumberFormat="1" applyFont="1" applyFill="1" applyBorder="1" applyAlignment="1">
      <alignment horizontal="center" vertical="center" wrapText="1"/>
    </xf>
    <xf numFmtId="0" fontId="22" fillId="0" borderId="0" xfId="1" applyFont="1" applyBorder="1" applyAlignment="1">
      <alignment horizontal="left" vertical="top" wrapText="1"/>
    </xf>
    <xf numFmtId="164" fontId="22" fillId="0" borderId="0" xfId="1" applyNumberFormat="1" applyFont="1" applyBorder="1" applyAlignment="1">
      <alignment horizontal="right" vertical="top"/>
    </xf>
    <xf numFmtId="0" fontId="18" fillId="0" borderId="0" xfId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10" borderId="20" xfId="0" applyFont="1" applyFill="1" applyBorder="1" applyAlignment="1">
      <alignment horizontal="center" vertical="center" wrapText="1"/>
    </xf>
    <xf numFmtId="10" fontId="0" fillId="0" borderId="0" xfId="0" applyNumberFormat="1"/>
    <xf numFmtId="0" fontId="8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10" fontId="23" fillId="0" borderId="0" xfId="1" applyNumberFormat="1" applyFont="1" applyBorder="1" applyAlignment="1">
      <alignment horizontal="right" vertical="top"/>
    </xf>
    <xf numFmtId="0" fontId="0" fillId="0" borderId="0" xfId="0" applyFont="1" applyFill="1" applyBorder="1" applyAlignment="1">
      <alignment wrapText="1"/>
    </xf>
    <xf numFmtId="0" fontId="17" fillId="0" borderId="0" xfId="0" applyFont="1" applyFill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12" fillId="0" borderId="0" xfId="0" applyFont="1" applyBorder="1" applyAlignment="1">
      <alignment horizontal="center"/>
    </xf>
    <xf numFmtId="0" fontId="18" fillId="0" borderId="0" xfId="1"/>
    <xf numFmtId="0" fontId="0" fillId="0" borderId="0" xfId="0" applyBorder="1"/>
    <xf numFmtId="0" fontId="2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4" fillId="0" borderId="23" xfId="3" applyBorder="1" applyAlignment="1">
      <alignment horizontal="center" vertical="center" wrapText="1"/>
    </xf>
    <xf numFmtId="0" fontId="26" fillId="0" borderId="39" xfId="3" applyFont="1" applyBorder="1" applyAlignment="1">
      <alignment horizontal="left" vertical="top" wrapText="1"/>
    </xf>
    <xf numFmtId="164" fontId="26" fillId="0" borderId="25" xfId="3" applyNumberFormat="1" applyFont="1" applyBorder="1" applyAlignment="1">
      <alignment horizontal="right" vertical="top"/>
    </xf>
    <xf numFmtId="167" fontId="26" fillId="0" borderId="26" xfId="3" applyNumberFormat="1" applyFont="1" applyBorder="1" applyAlignment="1">
      <alignment horizontal="right" vertical="top"/>
    </xf>
    <xf numFmtId="164" fontId="26" fillId="0" borderId="26" xfId="3" applyNumberFormat="1" applyFont="1" applyBorder="1" applyAlignment="1">
      <alignment horizontal="right" vertical="top"/>
    </xf>
    <xf numFmtId="166" fontId="26" fillId="0" borderId="26" xfId="3" applyNumberFormat="1" applyFont="1" applyBorder="1" applyAlignment="1">
      <alignment horizontal="right" vertical="top"/>
    </xf>
    <xf numFmtId="164" fontId="26" fillId="0" borderId="27" xfId="3" applyNumberFormat="1" applyFont="1" applyBorder="1" applyAlignment="1">
      <alignment horizontal="right" vertical="top"/>
    </xf>
    <xf numFmtId="0" fontId="26" fillId="0" borderId="40" xfId="3" applyFont="1" applyBorder="1" applyAlignment="1">
      <alignment horizontal="left" vertical="top" wrapText="1"/>
    </xf>
    <xf numFmtId="164" fontId="26" fillId="0" borderId="28" xfId="3" applyNumberFormat="1" applyFont="1" applyBorder="1" applyAlignment="1">
      <alignment horizontal="right" vertical="top"/>
    </xf>
    <xf numFmtId="167" fontId="26" fillId="0" borderId="29" xfId="3" applyNumberFormat="1" applyFont="1" applyBorder="1" applyAlignment="1">
      <alignment horizontal="right" vertical="top"/>
    </xf>
    <xf numFmtId="164" fontId="26" fillId="0" borderId="29" xfId="3" applyNumberFormat="1" applyFont="1" applyBorder="1" applyAlignment="1">
      <alignment horizontal="right" vertical="top"/>
    </xf>
    <xf numFmtId="166" fontId="26" fillId="0" borderId="29" xfId="3" applyNumberFormat="1" applyFont="1" applyBorder="1" applyAlignment="1">
      <alignment horizontal="right" vertical="top"/>
    </xf>
    <xf numFmtId="164" fontId="26" fillId="0" borderId="30" xfId="3" applyNumberFormat="1" applyFont="1" applyBorder="1" applyAlignment="1">
      <alignment horizontal="right" vertical="top"/>
    </xf>
    <xf numFmtId="164" fontId="26" fillId="0" borderId="31" xfId="3" applyNumberFormat="1" applyFont="1" applyBorder="1" applyAlignment="1">
      <alignment horizontal="right" vertical="top"/>
    </xf>
    <xf numFmtId="167" fontId="26" fillId="0" borderId="32" xfId="3" applyNumberFormat="1" applyFont="1" applyBorder="1" applyAlignment="1">
      <alignment horizontal="right" vertical="top"/>
    </xf>
    <xf numFmtId="164" fontId="26" fillId="0" borderId="32" xfId="3" applyNumberFormat="1" applyFont="1" applyBorder="1" applyAlignment="1">
      <alignment horizontal="right" vertical="top"/>
    </xf>
    <xf numFmtId="166" fontId="26" fillId="0" borderId="32" xfId="3" applyNumberFormat="1" applyFont="1" applyBorder="1" applyAlignment="1">
      <alignment horizontal="right" vertical="top"/>
    </xf>
    <xf numFmtId="164" fontId="26" fillId="0" borderId="33" xfId="3" applyNumberFormat="1" applyFont="1" applyBorder="1" applyAlignment="1">
      <alignment horizontal="right" vertical="top"/>
    </xf>
    <xf numFmtId="0" fontId="27" fillId="6" borderId="11" xfId="0" applyFont="1" applyFill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center" vertical="center" wrapText="1"/>
    </xf>
    <xf numFmtId="0" fontId="27" fillId="6" borderId="2" xfId="0" applyFont="1" applyFill="1" applyBorder="1" applyAlignment="1">
      <alignment horizontal="center" vertical="center" wrapText="1"/>
    </xf>
    <xf numFmtId="0" fontId="27" fillId="8" borderId="8" xfId="0" applyFont="1" applyFill="1" applyBorder="1" applyAlignment="1">
      <alignment horizontal="center" vertical="center" wrapText="1"/>
    </xf>
    <xf numFmtId="0" fontId="27" fillId="8" borderId="9" xfId="0" applyFont="1" applyFill="1" applyBorder="1" applyAlignment="1">
      <alignment horizontal="center" vertical="center" wrapText="1"/>
    </xf>
    <xf numFmtId="164" fontId="28" fillId="0" borderId="1" xfId="2" applyNumberFormat="1" applyFont="1" applyBorder="1" applyAlignment="1">
      <alignment horizontal="center" vertical="center" wrapText="1"/>
    </xf>
    <xf numFmtId="10" fontId="27" fillId="0" borderId="1" xfId="0" applyNumberFormat="1" applyFont="1" applyFill="1" applyBorder="1" applyAlignment="1">
      <alignment horizontal="center" vertical="center" wrapText="1"/>
    </xf>
    <xf numFmtId="10" fontId="29" fillId="0" borderId="14" xfId="0" applyNumberFormat="1" applyFont="1" applyFill="1" applyBorder="1" applyAlignment="1">
      <alignment horizontal="center" vertical="center" wrapText="1"/>
    </xf>
    <xf numFmtId="10" fontId="29" fillId="0" borderId="15" xfId="0" applyNumberFormat="1" applyFont="1" applyFill="1" applyBorder="1" applyAlignment="1">
      <alignment horizontal="center" vertical="center" wrapText="1"/>
    </xf>
    <xf numFmtId="10" fontId="27" fillId="10" borderId="1" xfId="0" applyNumberFormat="1" applyFont="1" applyFill="1" applyBorder="1" applyAlignment="1">
      <alignment horizontal="center" vertical="center" wrapText="1"/>
    </xf>
    <xf numFmtId="10" fontId="29" fillId="10" borderId="16" xfId="0" applyNumberFormat="1" applyFont="1" applyFill="1" applyBorder="1" applyAlignment="1">
      <alignment horizontal="center" vertical="center" wrapText="1"/>
    </xf>
    <xf numFmtId="10" fontId="29" fillId="10" borderId="17" xfId="0" applyNumberFormat="1" applyFont="1" applyFill="1" applyBorder="1" applyAlignment="1">
      <alignment horizontal="center" vertical="center" wrapText="1"/>
    </xf>
    <xf numFmtId="2" fontId="13" fillId="10" borderId="4" xfId="0" applyNumberFormat="1" applyFont="1" applyFill="1" applyBorder="1" applyAlignment="1">
      <alignment horizontal="center" vertical="center" wrapText="1"/>
    </xf>
    <xf numFmtId="2" fontId="13" fillId="11" borderId="1" xfId="0" applyNumberFormat="1" applyFont="1" applyFill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center" vertical="center" wrapText="1"/>
    </xf>
    <xf numFmtId="0" fontId="27" fillId="12" borderId="0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10" fontId="27" fillId="0" borderId="0" xfId="0" applyNumberFormat="1" applyFont="1" applyFill="1" applyBorder="1" applyAlignment="1">
      <alignment horizontal="center" vertical="center" wrapText="1"/>
    </xf>
    <xf numFmtId="10" fontId="29" fillId="0" borderId="0" xfId="0" applyNumberFormat="1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horizontal="center" vertical="center" wrapText="1"/>
    </xf>
    <xf numFmtId="0" fontId="27" fillId="6" borderId="18" xfId="0" applyFont="1" applyFill="1" applyBorder="1" applyAlignment="1">
      <alignment horizontal="center" vertical="center" wrapText="1"/>
    </xf>
    <xf numFmtId="0" fontId="27" fillId="6" borderId="19" xfId="0" applyFont="1" applyFill="1" applyBorder="1" applyAlignment="1">
      <alignment horizontal="center" vertical="center" wrapText="1"/>
    </xf>
    <xf numFmtId="10" fontId="29" fillId="0" borderId="21" xfId="0" applyNumberFormat="1" applyFont="1" applyFill="1" applyBorder="1" applyAlignment="1">
      <alignment horizontal="center" vertical="center" wrapText="1"/>
    </xf>
    <xf numFmtId="10" fontId="29" fillId="0" borderId="22" xfId="0" applyNumberFormat="1" applyFont="1" applyFill="1" applyBorder="1" applyAlignment="1">
      <alignment horizontal="center" vertical="center" wrapText="1"/>
    </xf>
    <xf numFmtId="10" fontId="29" fillId="0" borderId="16" xfId="0" applyNumberFormat="1" applyFont="1" applyFill="1" applyBorder="1" applyAlignment="1">
      <alignment horizontal="center" vertical="center" wrapText="1"/>
    </xf>
    <xf numFmtId="10" fontId="29" fillId="0" borderId="17" xfId="0" applyNumberFormat="1" applyFont="1" applyFill="1" applyBorder="1" applyAlignment="1">
      <alignment horizontal="center" vertical="center" wrapText="1"/>
    </xf>
    <xf numFmtId="164" fontId="28" fillId="0" borderId="28" xfId="2" applyNumberFormat="1" applyFont="1" applyBorder="1" applyAlignment="1">
      <alignment horizontal="center" vertical="center" wrapText="1"/>
    </xf>
    <xf numFmtId="164" fontId="28" fillId="0" borderId="29" xfId="2" applyNumberFormat="1" applyFont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 wrapText="1"/>
    </xf>
    <xf numFmtId="164" fontId="28" fillId="0" borderId="4" xfId="2" applyNumberFormat="1" applyFont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0" fontId="13" fillId="10" borderId="4" xfId="0" applyFont="1" applyFill="1" applyBorder="1" applyAlignment="1">
      <alignment horizontal="center" vertical="center" wrapText="1"/>
    </xf>
    <xf numFmtId="0" fontId="15" fillId="7" borderId="42" xfId="0" applyFont="1" applyFill="1" applyBorder="1" applyAlignment="1">
      <alignment horizontal="center" vertical="center" wrapText="1"/>
    </xf>
    <xf numFmtId="2" fontId="13" fillId="0" borderId="42" xfId="0" applyNumberFormat="1" applyFont="1" applyFill="1" applyBorder="1" applyAlignment="1">
      <alignment horizontal="center" vertical="center" wrapText="1"/>
    </xf>
    <xf numFmtId="2" fontId="13" fillId="0" borderId="18" xfId="0" applyNumberFormat="1" applyFont="1" applyFill="1" applyBorder="1" applyAlignment="1">
      <alignment horizontal="center" vertical="center" wrapText="1"/>
    </xf>
    <xf numFmtId="165" fontId="13" fillId="0" borderId="18" xfId="0" applyNumberFormat="1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166" fontId="28" fillId="0" borderId="1" xfId="2" applyNumberFormat="1" applyFont="1" applyBorder="1" applyAlignment="1">
      <alignment horizontal="center" vertical="center" wrapText="1"/>
    </xf>
    <xf numFmtId="166" fontId="28" fillId="0" borderId="1" xfId="3" applyNumberFormat="1" applyFont="1" applyBorder="1" applyAlignment="1">
      <alignment horizontal="center" vertical="center" wrapText="1"/>
    </xf>
    <xf numFmtId="164" fontId="28" fillId="0" borderId="1" xfId="3" applyNumberFormat="1" applyFont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10" fontId="27" fillId="0" borderId="2" xfId="0" applyNumberFormat="1" applyFont="1" applyFill="1" applyBorder="1" applyAlignment="1">
      <alignment horizontal="center" vertical="center" wrapText="1"/>
    </xf>
    <xf numFmtId="10" fontId="27" fillId="10" borderId="2" xfId="0" applyNumberFormat="1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166" fontId="28" fillId="0" borderId="4" xfId="2" applyNumberFormat="1" applyFont="1" applyBorder="1" applyAlignment="1">
      <alignment horizontal="center" vertical="center" wrapText="1"/>
    </xf>
    <xf numFmtId="166" fontId="28" fillId="0" borderId="4" xfId="3" applyNumberFormat="1" applyFont="1" applyBorder="1" applyAlignment="1">
      <alignment horizontal="center" vertical="center" wrapText="1"/>
    </xf>
    <xf numFmtId="0" fontId="24" fillId="0" borderId="0" xfId="2"/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8" fillId="0" borderId="23" xfId="4" applyBorder="1" applyAlignment="1">
      <alignment horizontal="center" vertical="center" wrapText="1"/>
    </xf>
    <xf numFmtId="0" fontId="22" fillId="0" borderId="39" xfId="4" applyFont="1" applyBorder="1" applyAlignment="1">
      <alignment horizontal="left" vertical="top" wrapText="1"/>
    </xf>
    <xf numFmtId="164" fontId="22" fillId="0" borderId="25" xfId="4" applyNumberFormat="1" applyFont="1" applyBorder="1" applyAlignment="1">
      <alignment horizontal="right" vertical="top"/>
    </xf>
    <xf numFmtId="167" fontId="22" fillId="0" borderId="26" xfId="4" applyNumberFormat="1" applyFont="1" applyBorder="1" applyAlignment="1">
      <alignment horizontal="right" vertical="top"/>
    </xf>
    <xf numFmtId="164" fontId="22" fillId="0" borderId="26" xfId="4" applyNumberFormat="1" applyFont="1" applyBorder="1" applyAlignment="1">
      <alignment horizontal="right" vertical="top"/>
    </xf>
    <xf numFmtId="166" fontId="22" fillId="0" borderId="26" xfId="4" applyNumberFormat="1" applyFont="1" applyBorder="1" applyAlignment="1">
      <alignment horizontal="right" vertical="top"/>
    </xf>
    <xf numFmtId="164" fontId="22" fillId="0" borderId="27" xfId="4" applyNumberFormat="1" applyFont="1" applyBorder="1" applyAlignment="1">
      <alignment horizontal="right" vertical="top"/>
    </xf>
    <xf numFmtId="0" fontId="22" fillId="0" borderId="40" xfId="4" applyFont="1" applyBorder="1" applyAlignment="1">
      <alignment horizontal="left" vertical="top" wrapText="1"/>
    </xf>
    <xf numFmtId="164" fontId="22" fillId="0" borderId="28" xfId="4" applyNumberFormat="1" applyFont="1" applyBorder="1" applyAlignment="1">
      <alignment horizontal="right" vertical="top"/>
    </xf>
    <xf numFmtId="167" fontId="22" fillId="0" borderId="29" xfId="4" applyNumberFormat="1" applyFont="1" applyBorder="1" applyAlignment="1">
      <alignment horizontal="right" vertical="top"/>
    </xf>
    <xf numFmtId="164" fontId="22" fillId="0" borderId="29" xfId="4" applyNumberFormat="1" applyFont="1" applyBorder="1" applyAlignment="1">
      <alignment horizontal="right" vertical="top"/>
    </xf>
    <xf numFmtId="166" fontId="22" fillId="0" borderId="29" xfId="4" applyNumberFormat="1" applyFont="1" applyBorder="1" applyAlignment="1">
      <alignment horizontal="right" vertical="top"/>
    </xf>
    <xf numFmtId="164" fontId="22" fillId="0" borderId="30" xfId="4" applyNumberFormat="1" applyFont="1" applyBorder="1" applyAlignment="1">
      <alignment horizontal="right" vertical="top"/>
    </xf>
    <xf numFmtId="0" fontId="22" fillId="0" borderId="24" xfId="4" applyFont="1" applyBorder="1" applyAlignment="1">
      <alignment horizontal="left" vertical="top" wrapText="1"/>
    </xf>
    <xf numFmtId="164" fontId="22" fillId="0" borderId="31" xfId="4" applyNumberFormat="1" applyFont="1" applyBorder="1" applyAlignment="1">
      <alignment horizontal="right" vertical="top"/>
    </xf>
    <xf numFmtId="167" fontId="22" fillId="0" borderId="32" xfId="4" applyNumberFormat="1" applyFont="1" applyBorder="1" applyAlignment="1">
      <alignment horizontal="right" vertical="top"/>
    </xf>
    <xf numFmtId="164" fontId="22" fillId="0" borderId="32" xfId="4" applyNumberFormat="1" applyFont="1" applyBorder="1" applyAlignment="1">
      <alignment horizontal="right" vertical="top"/>
    </xf>
    <xf numFmtId="166" fontId="22" fillId="0" borderId="32" xfId="4" applyNumberFormat="1" applyFont="1" applyBorder="1" applyAlignment="1">
      <alignment horizontal="right" vertical="top"/>
    </xf>
    <xf numFmtId="164" fontId="22" fillId="0" borderId="33" xfId="4" applyNumberFormat="1" applyFont="1" applyBorder="1" applyAlignment="1">
      <alignment horizontal="right" vertical="top"/>
    </xf>
    <xf numFmtId="166" fontId="28" fillId="0" borderId="1" xfId="4" applyNumberFormat="1" applyFont="1" applyBorder="1" applyAlignment="1">
      <alignment horizontal="center" vertical="center" wrapText="1"/>
    </xf>
    <xf numFmtId="164" fontId="28" fillId="0" borderId="1" xfId="4" applyNumberFormat="1" applyFont="1" applyBorder="1" applyAlignment="1">
      <alignment horizontal="center" vertical="center" wrapText="1"/>
    </xf>
    <xf numFmtId="166" fontId="28" fillId="0" borderId="4" xfId="4" applyNumberFormat="1" applyFont="1" applyBorder="1" applyAlignment="1">
      <alignment horizontal="center" vertical="center" wrapText="1"/>
    </xf>
    <xf numFmtId="0" fontId="30" fillId="0" borderId="0" xfId="2" applyFont="1" applyBorder="1" applyAlignment="1">
      <alignment vertical="center" wrapText="1"/>
    </xf>
    <xf numFmtId="0" fontId="7" fillId="0" borderId="0" xfId="0" applyFont="1" applyAlignment="1">
      <alignment horizontal="center" vertical="center" wrapText="1" shrinkToFit="1"/>
    </xf>
    <xf numFmtId="0" fontId="0" fillId="0" borderId="0" xfId="0" applyAlignment="1"/>
    <xf numFmtId="0" fontId="6" fillId="0" borderId="0" xfId="0" applyFont="1" applyAlignment="1">
      <alignment horizontal="center" vertical="center" wrapText="1" shrinkToFit="1"/>
    </xf>
    <xf numFmtId="0" fontId="8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6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8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12" borderId="0" xfId="0" applyFill="1"/>
    <xf numFmtId="0" fontId="15" fillId="6" borderId="1" xfId="0" applyFont="1" applyFill="1" applyBorder="1" applyAlignment="1">
      <alignment horizontal="center" vertical="center" wrapText="1"/>
    </xf>
    <xf numFmtId="0" fontId="0" fillId="12" borderId="0" xfId="0" applyFill="1" applyAlignment="1">
      <alignment wrapText="1"/>
    </xf>
    <xf numFmtId="0" fontId="27" fillId="8" borderId="1" xfId="0" applyFont="1" applyFill="1" applyBorder="1" applyAlignment="1">
      <alignment horizontal="center" vertical="center" wrapText="1"/>
    </xf>
    <xf numFmtId="2" fontId="27" fillId="0" borderId="1" xfId="0" applyNumberFormat="1" applyFont="1" applyFill="1" applyBorder="1" applyAlignment="1">
      <alignment horizontal="center" vertical="center" wrapText="1"/>
    </xf>
    <xf numFmtId="2" fontId="28" fillId="0" borderId="4" xfId="4" applyNumberFormat="1" applyFont="1" applyBorder="1" applyAlignment="1">
      <alignment horizontal="center" vertical="center" wrapText="1"/>
    </xf>
    <xf numFmtId="0" fontId="0" fillId="12" borderId="0" xfId="0" applyFont="1" applyFill="1" applyAlignment="1">
      <alignment wrapText="1"/>
    </xf>
    <xf numFmtId="10" fontId="27" fillId="9" borderId="1" xfId="0" applyNumberFormat="1" applyFont="1" applyFill="1" applyBorder="1" applyAlignment="1">
      <alignment horizontal="center" vertical="center" wrapText="1"/>
    </xf>
    <xf numFmtId="2" fontId="27" fillId="9" borderId="1" xfId="0" applyNumberFormat="1" applyFont="1" applyFill="1" applyBorder="1" applyAlignment="1">
      <alignment horizontal="center" vertical="center" wrapText="1"/>
    </xf>
    <xf numFmtId="2" fontId="13" fillId="9" borderId="4" xfId="0" applyNumberFormat="1" applyFont="1" applyFill="1" applyBorder="1" applyAlignment="1">
      <alignment horizontal="center" vertical="center" wrapText="1"/>
    </xf>
    <xf numFmtId="0" fontId="0" fillId="9" borderId="0" xfId="0" applyFont="1" applyFill="1" applyAlignment="1">
      <alignment wrapText="1"/>
    </xf>
    <xf numFmtId="0" fontId="18" fillId="0" borderId="0" xfId="0" applyFont="1" applyFill="1" applyBorder="1" applyAlignment="1">
      <alignment horizontal="center" vertical="center" wrapText="1"/>
    </xf>
    <xf numFmtId="2" fontId="28" fillId="0" borderId="1" xfId="4" applyNumberFormat="1" applyFont="1" applyBorder="1" applyAlignment="1">
      <alignment horizontal="center" vertical="center" wrapText="1"/>
    </xf>
    <xf numFmtId="2" fontId="13" fillId="9" borderId="1" xfId="0" applyNumberFormat="1" applyFont="1" applyFill="1" applyBorder="1" applyAlignment="1">
      <alignment horizontal="center" vertical="center" wrapText="1"/>
    </xf>
    <xf numFmtId="2" fontId="29" fillId="9" borderId="1" xfId="0" applyNumberFormat="1" applyFont="1" applyFill="1" applyBorder="1" applyAlignment="1">
      <alignment horizontal="center" vertical="center" wrapText="1"/>
    </xf>
    <xf numFmtId="10" fontId="27" fillId="0" borderId="4" xfId="0" applyNumberFormat="1" applyFont="1" applyFill="1" applyBorder="1" applyAlignment="1">
      <alignment horizontal="center" vertical="center" wrapText="1"/>
    </xf>
    <xf numFmtId="10" fontId="27" fillId="0" borderId="3" xfId="0" applyNumberFormat="1" applyFont="1" applyFill="1" applyBorder="1" applyAlignment="1">
      <alignment horizontal="center" wrapText="1"/>
    </xf>
    <xf numFmtId="10" fontId="13" fillId="0" borderId="3" xfId="0" applyNumberFormat="1" applyFont="1" applyFill="1" applyBorder="1" applyAlignment="1">
      <alignment horizontal="center" vertical="center" wrapText="1"/>
    </xf>
    <xf numFmtId="2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0" fillId="12" borderId="0" xfId="0" applyFont="1" applyFill="1" applyBorder="1" applyAlignment="1">
      <alignment wrapText="1"/>
    </xf>
    <xf numFmtId="10" fontId="27" fillId="9" borderId="4" xfId="0" applyNumberFormat="1" applyFont="1" applyFill="1" applyBorder="1" applyAlignment="1">
      <alignment horizontal="center" vertical="center" wrapText="1"/>
    </xf>
    <xf numFmtId="166" fontId="28" fillId="0" borderId="1" xfId="5" applyNumberFormat="1" applyFont="1" applyBorder="1" applyAlignment="1">
      <alignment horizontal="center" vertical="center" wrapText="1"/>
    </xf>
    <xf numFmtId="164" fontId="0" fillId="12" borderId="0" xfId="0" applyNumberFormat="1" applyFont="1" applyFill="1" applyAlignment="1">
      <alignment wrapText="1"/>
    </xf>
    <xf numFmtId="166" fontId="28" fillId="0" borderId="1" xfId="6" applyNumberFormat="1" applyFont="1" applyBorder="1" applyAlignment="1">
      <alignment horizontal="center" vertical="center" wrapText="1"/>
    </xf>
    <xf numFmtId="10" fontId="29" fillId="0" borderId="6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8" xfId="0" applyFont="1" applyFill="1" applyBorder="1" applyAlignment="1">
      <alignment horizontal="center" vertical="center" wrapText="1"/>
    </xf>
    <xf numFmtId="10" fontId="13" fillId="9" borderId="1" xfId="0" applyNumberFormat="1" applyFont="1" applyFill="1" applyBorder="1" applyAlignment="1">
      <alignment horizontal="center"/>
    </xf>
    <xf numFmtId="10" fontId="0" fillId="0" borderId="1" xfId="0" applyNumberFormat="1" applyBorder="1" applyAlignment="1">
      <alignment wrapText="1"/>
    </xf>
    <xf numFmtId="10" fontId="13" fillId="0" borderId="1" xfId="0" applyNumberFormat="1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10" fontId="0" fillId="9" borderId="1" xfId="0" applyNumberFormat="1" applyFill="1" applyBorder="1" applyAlignment="1">
      <alignment wrapText="1"/>
    </xf>
    <xf numFmtId="10" fontId="13" fillId="9" borderId="1" xfId="0" applyNumberFormat="1" applyFont="1" applyFill="1" applyBorder="1" applyAlignment="1">
      <alignment horizontal="center" vertical="center" wrapText="1"/>
    </xf>
    <xf numFmtId="0" fontId="27" fillId="8" borderId="1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7" fillId="9" borderId="2" xfId="0" applyFont="1" applyFill="1" applyBorder="1" applyAlignment="1">
      <alignment horizontal="left" vertical="center" wrapText="1"/>
    </xf>
    <xf numFmtId="0" fontId="17" fillId="9" borderId="3" xfId="0" applyFont="1" applyFill="1" applyBorder="1" applyAlignment="1">
      <alignment horizontal="left" vertical="center" wrapText="1"/>
    </xf>
    <xf numFmtId="0" fontId="17" fillId="9" borderId="4" xfId="0" applyFont="1" applyFill="1" applyBorder="1" applyAlignment="1">
      <alignment horizontal="left" vertical="center" wrapText="1"/>
    </xf>
    <xf numFmtId="0" fontId="7" fillId="5" borderId="0" xfId="0" applyFont="1" applyFill="1" applyBorder="1" applyAlignment="1">
      <alignment horizontal="left" vertical="center" wrapText="1"/>
    </xf>
    <xf numFmtId="0" fontId="7" fillId="5" borderId="12" xfId="0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7" fillId="5" borderId="42" xfId="0" applyFont="1" applyFill="1" applyBorder="1" applyAlignment="1">
      <alignment horizontal="left" vertical="center" wrapText="1"/>
    </xf>
    <xf numFmtId="0" fontId="7" fillId="5" borderId="13" xfId="0" applyFont="1" applyFill="1" applyBorder="1" applyAlignment="1">
      <alignment horizontal="left" vertical="center" wrapText="1"/>
    </xf>
    <xf numFmtId="0" fontId="7" fillId="5" borderId="0" xfId="0" applyFont="1" applyFill="1" applyBorder="1" applyAlignment="1">
      <alignment horizontal="left" vertical="center"/>
    </xf>
    <xf numFmtId="0" fontId="7" fillId="5" borderId="42" xfId="0" applyFont="1" applyFill="1" applyBorder="1" applyAlignment="1">
      <alignment horizontal="left" vertical="center"/>
    </xf>
    <xf numFmtId="0" fontId="7" fillId="5" borderId="12" xfId="0" applyFont="1" applyFill="1" applyBorder="1" applyAlignment="1">
      <alignment horizontal="left" vertical="center"/>
    </xf>
    <xf numFmtId="0" fontId="7" fillId="5" borderId="13" xfId="0" applyFont="1" applyFill="1" applyBorder="1" applyAlignment="1">
      <alignment horizontal="left" vertical="center"/>
    </xf>
    <xf numFmtId="0" fontId="0" fillId="0" borderId="1" xfId="0" applyBorder="1"/>
    <xf numFmtId="0" fontId="17" fillId="9" borderId="1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27" fillId="8" borderId="2" xfId="0" applyFont="1" applyFill="1" applyBorder="1" applyAlignment="1">
      <alignment horizontal="center" vertical="center" wrapText="1"/>
    </xf>
    <xf numFmtId="0" fontId="27" fillId="8" borderId="3" xfId="0" applyFont="1" applyFill="1" applyBorder="1" applyAlignment="1">
      <alignment horizontal="center" vertical="center" wrapText="1"/>
    </xf>
    <xf numFmtId="0" fontId="27" fillId="8" borderId="4" xfId="0" applyFont="1" applyFill="1" applyBorder="1" applyAlignment="1">
      <alignment horizontal="center" vertical="center" wrapText="1"/>
    </xf>
    <xf numFmtId="0" fontId="30" fillId="0" borderId="0" xfId="2" applyFont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17" fillId="10" borderId="1" xfId="0" applyFont="1" applyFill="1" applyBorder="1" applyAlignment="1">
      <alignment horizontal="left" vertical="center" wrapText="1"/>
    </xf>
    <xf numFmtId="0" fontId="17" fillId="10" borderId="2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3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26" fillId="0" borderId="37" xfId="3" applyFont="1" applyBorder="1" applyAlignment="1">
      <alignment horizontal="center" wrapText="1"/>
    </xf>
    <xf numFmtId="0" fontId="24" fillId="0" borderId="41" xfId="3" applyFont="1" applyBorder="1" applyAlignment="1">
      <alignment horizontal="center" vertical="center"/>
    </xf>
    <xf numFmtId="0" fontId="24" fillId="0" borderId="34" xfId="3" applyFont="1" applyBorder="1" applyAlignment="1">
      <alignment horizontal="center" vertical="center"/>
    </xf>
    <xf numFmtId="0" fontId="22" fillId="0" borderId="35" xfId="4" applyFont="1" applyBorder="1" applyAlignment="1">
      <alignment horizontal="center" wrapText="1"/>
    </xf>
    <xf numFmtId="0" fontId="18" fillId="0" borderId="38" xfId="4" applyFont="1" applyBorder="1" applyAlignment="1">
      <alignment horizontal="center" vertical="center"/>
    </xf>
    <xf numFmtId="0" fontId="22" fillId="0" borderId="36" xfId="4" applyFont="1" applyBorder="1" applyAlignment="1">
      <alignment horizontal="center" wrapText="1"/>
    </xf>
    <xf numFmtId="0" fontId="22" fillId="0" borderId="37" xfId="4" applyFont="1" applyBorder="1" applyAlignment="1">
      <alignment horizontal="center" wrapText="1"/>
    </xf>
    <xf numFmtId="0" fontId="18" fillId="0" borderId="41" xfId="4" applyFont="1" applyBorder="1" applyAlignment="1">
      <alignment horizontal="center" vertical="center"/>
    </xf>
    <xf numFmtId="0" fontId="18" fillId="0" borderId="34" xfId="4" applyFont="1" applyBorder="1" applyAlignment="1">
      <alignment horizontal="center" vertical="center"/>
    </xf>
    <xf numFmtId="0" fontId="26" fillId="0" borderId="35" xfId="3" applyFont="1" applyBorder="1" applyAlignment="1">
      <alignment horizontal="center" wrapText="1"/>
    </xf>
    <xf numFmtId="0" fontId="24" fillId="0" borderId="38" xfId="3" applyFont="1" applyBorder="1" applyAlignment="1">
      <alignment horizontal="center" vertical="center"/>
    </xf>
    <xf numFmtId="0" fontId="26" fillId="0" borderId="36" xfId="3" applyFont="1" applyBorder="1" applyAlignment="1">
      <alignment horizontal="center" wrapText="1"/>
    </xf>
  </cellXfs>
  <cellStyles count="7">
    <cellStyle name="Normal" xfId="0" builtinId="0"/>
    <cellStyle name="Normal_Hoja1" xfId="1"/>
    <cellStyle name="Normal_Hoja1_1" xfId="2"/>
    <cellStyle name="Normal_Hoja1_1 2" xfId="6"/>
    <cellStyle name="Normal_Hoja2" xfId="3"/>
    <cellStyle name="Normal_Hoja2 2" xfId="5"/>
    <cellStyle name="Normal_Hoja2_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Sexo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9613312007874063E-2"/>
          <c:y val="0.27412782493097482"/>
          <c:w val="0.83597576688723219"/>
          <c:h val="0.52717788117394349"/>
        </c:manualLayout>
      </c:layout>
      <c:pie3DChart>
        <c:varyColors val="1"/>
        <c:ser>
          <c:idx val="0"/>
          <c:order val="0"/>
          <c:tx>
            <c:strRef>
              <c:f>'RESULTADOS 2013'!$V$27</c:f>
              <c:strCache>
                <c:ptCount val="1"/>
                <c:pt idx="0">
                  <c:v>Sexo</c:v>
                </c:pt>
              </c:strCache>
            </c:strRef>
          </c:tx>
          <c:dLbls>
            <c:txPr>
              <a:bodyPr/>
              <a:lstStyle/>
              <a:p>
                <a:pPr>
                  <a:defRPr sz="2000" b="1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('RESULTADOS 2013'!$V$28,'RESULTADOS 2013'!$V$29,'RESULTADOS 2013'!$V$30)</c:f>
              <c:strCache>
                <c:ptCount val="3"/>
                <c:pt idx="0">
                  <c:v>Hombre</c:v>
                </c:pt>
                <c:pt idx="1">
                  <c:v>Mujer</c:v>
                </c:pt>
                <c:pt idx="2">
                  <c:v>Perdidos</c:v>
                </c:pt>
              </c:strCache>
            </c:strRef>
          </c:cat>
          <c:val>
            <c:numRef>
              <c:f>('RESULTADOS 2013'!$Y$28,'RESULTADOS 2013'!$Y$29,'RESULTADOS 2013'!$Y$30)</c:f>
              <c:numCache>
                <c:formatCode>General</c:formatCode>
                <c:ptCount val="3"/>
                <c:pt idx="0">
                  <c:v>16</c:v>
                </c:pt>
                <c:pt idx="1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layout/>
      <c:overlay val="0"/>
      <c:txPr>
        <a:bodyPr/>
        <a:lstStyle/>
        <a:p>
          <a:pPr>
            <a:defRPr sz="1600" b="1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'RESULTADOS 2013'!$E$27</c:f>
              <c:strCache>
                <c:ptCount val="1"/>
                <c:pt idx="0">
                  <c:v>Temporalidad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 w="25400">
              <a:solidFill>
                <a:schemeClr val="tx2">
                  <a:lumMod val="50000"/>
                </a:schemeClr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200"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'RESULTADOS 2013'!$E$28:$G$29</c:f>
              <c:strCache>
                <c:ptCount val="2"/>
                <c:pt idx="0">
                  <c:v>Fijo</c:v>
                </c:pt>
                <c:pt idx="1">
                  <c:v>Temporal/Interino</c:v>
                </c:pt>
              </c:strCache>
            </c:strRef>
          </c:cat>
          <c:val>
            <c:numRef>
              <c:f>'RESULTADOS 2013'!$H$28:$H$29</c:f>
              <c:numCache>
                <c:formatCode>General</c:formatCode>
                <c:ptCount val="2"/>
                <c:pt idx="0">
                  <c:v>21</c:v>
                </c:pt>
                <c:pt idx="1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90682880"/>
        <c:axId val="90684416"/>
      </c:barChart>
      <c:catAx>
        <c:axId val="90682880"/>
        <c:scaling>
          <c:orientation val="minMax"/>
        </c:scaling>
        <c:delete val="0"/>
        <c:axPos val="l"/>
        <c:majorTickMark val="none"/>
        <c:minorTickMark val="none"/>
        <c:tickLblPos val="nextTo"/>
        <c:txPr>
          <a:bodyPr/>
          <a:lstStyle/>
          <a:p>
            <a:pPr>
              <a:defRPr sz="1600" b="1"/>
            </a:pPr>
            <a:endParaRPr lang="es-ES"/>
          </a:p>
        </c:txPr>
        <c:crossAx val="90684416"/>
        <c:crosses val="autoZero"/>
        <c:auto val="1"/>
        <c:lblAlgn val="ctr"/>
        <c:lblOffset val="100"/>
        <c:noMultiLvlLbl val="0"/>
      </c:catAx>
      <c:valAx>
        <c:axId val="90684416"/>
        <c:scaling>
          <c:orientation val="minMax"/>
          <c:max val="500"/>
          <c:min val="0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ES"/>
          </a:p>
        </c:txPr>
        <c:crossAx val="90682880"/>
        <c:crosses val="autoZero"/>
        <c:crossBetween val="between"/>
      </c:valAx>
      <c:spPr>
        <a:solidFill>
          <a:srgbClr val="4F81BD">
            <a:lumMod val="20000"/>
            <a:lumOff val="80000"/>
            <a:alpha val="13000"/>
          </a:srgbClr>
        </a:solidFill>
        <a:ln w="25400">
          <a:solidFill>
            <a:schemeClr val="tx2">
              <a:lumMod val="60000"/>
              <a:lumOff val="40000"/>
            </a:schemeClr>
          </a:solidFill>
        </a:ln>
      </c:spPr>
    </c:plotArea>
    <c:legend>
      <c:legendPos val="b"/>
      <c:layout/>
      <c:overlay val="0"/>
      <c:txPr>
        <a:bodyPr/>
        <a:lstStyle/>
        <a:p>
          <a:pPr>
            <a:defRPr sz="1800" b="1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301624</xdr:colOff>
      <xdr:row>1</xdr:row>
      <xdr:rowOff>31750</xdr:rowOff>
    </xdr:from>
    <xdr:to>
      <xdr:col>14</xdr:col>
      <xdr:colOff>603249</xdr:colOff>
      <xdr:row>5</xdr:row>
      <xdr:rowOff>174625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227049" y="222250"/>
          <a:ext cx="8731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301624</xdr:colOff>
      <xdr:row>1</xdr:row>
      <xdr:rowOff>31750</xdr:rowOff>
    </xdr:from>
    <xdr:to>
      <xdr:col>14</xdr:col>
      <xdr:colOff>603249</xdr:colOff>
      <xdr:row>5</xdr:row>
      <xdr:rowOff>174625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</a:blip>
        <a:srcRect/>
        <a:stretch>
          <a:fillRect/>
        </a:stretch>
      </xdr:blipFill>
      <xdr:spPr bwMode="auto">
        <a:xfrm>
          <a:off x="13227049" y="222250"/>
          <a:ext cx="8731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15875</xdr:colOff>
      <xdr:row>21</xdr:row>
      <xdr:rowOff>63500</xdr:rowOff>
    </xdr:from>
    <xdr:to>
      <xdr:col>36</xdr:col>
      <xdr:colOff>571500</xdr:colOff>
      <xdr:row>39</xdr:row>
      <xdr:rowOff>174625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15874</xdr:colOff>
      <xdr:row>20</xdr:row>
      <xdr:rowOff>2</xdr:rowOff>
    </xdr:from>
    <xdr:to>
      <xdr:col>16</xdr:col>
      <xdr:colOff>457199</xdr:colOff>
      <xdr:row>43</xdr:row>
      <xdr:rowOff>127000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18</xdr:col>
      <xdr:colOff>222249</xdr:colOff>
      <xdr:row>1</xdr:row>
      <xdr:rowOff>31750</xdr:rowOff>
    </xdr:from>
    <xdr:to>
      <xdr:col>20</xdr:col>
      <xdr:colOff>95249</xdr:colOff>
      <xdr:row>5</xdr:row>
      <xdr:rowOff>174625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biLevel thresh="50000"/>
        </a:blip>
        <a:srcRect/>
        <a:stretch>
          <a:fillRect/>
        </a:stretch>
      </xdr:blipFill>
      <xdr:spPr bwMode="auto">
        <a:xfrm>
          <a:off x="13795374" y="222250"/>
          <a:ext cx="8731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181"/>
  <sheetViews>
    <sheetView showGridLines="0" view="pageBreakPreview" zoomScale="60" zoomScaleNormal="100" workbookViewId="0">
      <selection activeCell="H40" sqref="H40"/>
    </sheetView>
  </sheetViews>
  <sheetFormatPr baseColWidth="10" defaultRowHeight="15" x14ac:dyDescent="0.25"/>
  <cols>
    <col min="2" max="2" width="13.28515625" customWidth="1"/>
    <col min="6" max="6" width="19.140625" customWidth="1"/>
    <col min="7" max="7" width="17.85546875" customWidth="1"/>
    <col min="8" max="8" width="20.85546875" customWidth="1"/>
    <col min="9" max="10" width="21.7109375" customWidth="1"/>
    <col min="13" max="13" width="10.7109375" customWidth="1"/>
    <col min="14" max="14" width="8.5703125" customWidth="1"/>
    <col min="16" max="16" width="12.5703125" customWidth="1"/>
    <col min="17" max="17" width="7.140625" customWidth="1"/>
    <col min="18" max="18" width="8.42578125" customWidth="1"/>
    <col min="19" max="19" width="7.140625" customWidth="1"/>
    <col min="20" max="20" width="7.85546875" customWidth="1"/>
    <col min="21" max="21" width="4.42578125" customWidth="1"/>
    <col min="22" max="26" width="17.42578125" customWidth="1"/>
    <col min="27" max="29" width="16.85546875" customWidth="1"/>
    <col min="30" max="30" width="10.140625" customWidth="1"/>
  </cols>
  <sheetData>
    <row r="2" spans="1:30" x14ac:dyDescent="0.25">
      <c r="A2" s="241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157"/>
      <c r="W2" s="157"/>
    </row>
    <row r="3" spans="1:30" x14ac:dyDescent="0.25">
      <c r="A3" s="157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</row>
    <row r="4" spans="1:30" x14ac:dyDescent="0.25">
      <c r="A4" s="157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</row>
    <row r="5" spans="1:30" x14ac:dyDescent="0.25">
      <c r="A5" s="157"/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</row>
    <row r="6" spans="1:30" x14ac:dyDescent="0.25">
      <c r="A6" s="157"/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</row>
    <row r="7" spans="1:30" ht="15.75" x14ac:dyDescent="0.25">
      <c r="A7" s="242" t="s">
        <v>0</v>
      </c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</row>
    <row r="8" spans="1:30" x14ac:dyDescent="0.25">
      <c r="A8" s="243" t="s">
        <v>146</v>
      </c>
      <c r="B8" s="243"/>
      <c r="C8" s="243"/>
      <c r="D8" s="243"/>
      <c r="E8" s="243"/>
      <c r="F8" s="243"/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</row>
    <row r="9" spans="1:30" ht="15.75" x14ac:dyDescent="0.25">
      <c r="A9" s="244"/>
      <c r="B9" s="244"/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158"/>
      <c r="W9" s="158"/>
    </row>
    <row r="10" spans="1:30" x14ac:dyDescent="0.25">
      <c r="A10" s="245" t="s">
        <v>161</v>
      </c>
      <c r="B10" s="245"/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45"/>
      <c r="AA10" s="245"/>
      <c r="AB10" s="245"/>
      <c r="AC10" s="245"/>
      <c r="AD10" s="245"/>
    </row>
    <row r="11" spans="1:30" x14ac:dyDescent="0.25">
      <c r="A11" s="245" t="s">
        <v>104</v>
      </c>
      <c r="B11" s="245"/>
      <c r="C11" s="245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45"/>
      <c r="V11" s="245"/>
      <c r="W11" s="245"/>
      <c r="X11" s="245"/>
      <c r="Y11" s="245"/>
      <c r="Z11" s="245"/>
      <c r="AA11" s="245"/>
      <c r="AB11" s="245"/>
      <c r="AC11" s="245"/>
      <c r="AD11" s="245"/>
    </row>
    <row r="12" spans="1:30" x14ac:dyDescent="0.25">
      <c r="A12" s="159"/>
      <c r="B12" s="159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</row>
    <row r="13" spans="1:30" x14ac:dyDescent="0.25">
      <c r="A13" s="159"/>
      <c r="B13" s="159"/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</row>
    <row r="17" spans="1:30" x14ac:dyDescent="0.25">
      <c r="P17" s="52"/>
      <c r="Q17" s="52"/>
      <c r="R17" s="52"/>
      <c r="S17" s="52"/>
      <c r="T17" s="52"/>
      <c r="U17" s="52"/>
      <c r="V17" s="52"/>
      <c r="W17" s="52"/>
    </row>
    <row r="18" spans="1:30" ht="36" customHeight="1" x14ac:dyDescent="0.5">
      <c r="A18" s="160"/>
      <c r="B18" s="160"/>
      <c r="C18" s="160"/>
      <c r="D18" s="160"/>
      <c r="E18" s="160"/>
      <c r="F18" s="5"/>
      <c r="P18" s="52"/>
      <c r="Q18" s="37"/>
      <c r="R18" s="37"/>
      <c r="S18" s="37"/>
      <c r="T18" s="37"/>
      <c r="U18" s="37"/>
      <c r="V18" s="37"/>
      <c r="W18" s="37"/>
    </row>
    <row r="19" spans="1:30" x14ac:dyDescent="0.25">
      <c r="P19" s="52"/>
      <c r="Q19" s="126"/>
      <c r="R19" s="126"/>
      <c r="S19" s="126"/>
      <c r="T19" s="126"/>
      <c r="U19" s="125"/>
      <c r="V19" s="125"/>
      <c r="W19" s="125"/>
    </row>
    <row r="20" spans="1:30" ht="34.5" customHeight="1" x14ac:dyDescent="0.5">
      <c r="F20" s="237" t="s">
        <v>152</v>
      </c>
      <c r="G20" s="237"/>
      <c r="H20" s="237"/>
      <c r="O20" s="36"/>
      <c r="P20" s="36"/>
      <c r="Q20" s="126"/>
      <c r="R20" s="126"/>
      <c r="S20" s="126"/>
      <c r="T20" s="126"/>
      <c r="U20" s="22"/>
      <c r="V20" s="22"/>
      <c r="W20" s="22"/>
    </row>
    <row r="21" spans="1:30" ht="34.5" customHeight="1" x14ac:dyDescent="0.25">
      <c r="F21" s="162">
        <v>2009</v>
      </c>
      <c r="G21" s="162">
        <v>2011</v>
      </c>
      <c r="H21" s="162">
        <v>2013</v>
      </c>
      <c r="O21" s="36"/>
      <c r="P21" s="36"/>
      <c r="Q21" s="126"/>
      <c r="R21" s="126"/>
      <c r="S21" s="126"/>
      <c r="T21" s="126"/>
      <c r="U21" s="22"/>
      <c r="V21" s="22"/>
      <c r="W21" s="22"/>
    </row>
    <row r="22" spans="1:30" ht="34.5" customHeight="1" x14ac:dyDescent="0.5">
      <c r="A22" s="238" t="s">
        <v>1</v>
      </c>
      <c r="B22" s="238"/>
      <c r="C22" s="238"/>
      <c r="D22" s="238"/>
      <c r="E22" s="239"/>
      <c r="F22" s="2">
        <v>353</v>
      </c>
      <c r="G22" s="2">
        <v>398</v>
      </c>
      <c r="H22" s="2">
        <v>372</v>
      </c>
      <c r="O22" s="36"/>
      <c r="P22" s="36"/>
      <c r="Q22" s="126"/>
      <c r="R22" s="126"/>
      <c r="S22" s="126"/>
      <c r="T22" s="126"/>
      <c r="U22" s="22"/>
      <c r="V22" s="22"/>
      <c r="W22" s="22"/>
    </row>
    <row r="23" spans="1:30" ht="34.5" customHeight="1" x14ac:dyDescent="0.45">
      <c r="A23" s="238" t="s">
        <v>2</v>
      </c>
      <c r="B23" s="238"/>
      <c r="C23" s="238"/>
      <c r="D23" s="238"/>
      <c r="E23" s="239"/>
      <c r="F23" s="3">
        <v>0.74319999999999997</v>
      </c>
      <c r="G23" s="3">
        <v>0.81559999999999999</v>
      </c>
      <c r="H23" s="3">
        <v>0.7702</v>
      </c>
      <c r="O23" s="36"/>
      <c r="P23" s="36"/>
      <c r="Q23" s="126"/>
      <c r="R23" s="126"/>
      <c r="S23" s="126"/>
      <c r="T23" s="126"/>
      <c r="U23" s="22"/>
      <c r="V23" s="22"/>
      <c r="W23" s="22"/>
    </row>
    <row r="24" spans="1:30" ht="34.5" customHeight="1" x14ac:dyDescent="0.25">
      <c r="O24" s="36"/>
      <c r="P24" s="36"/>
      <c r="Q24" s="126"/>
      <c r="R24" s="126"/>
      <c r="S24" s="126"/>
      <c r="T24" s="126"/>
      <c r="U24" s="22"/>
      <c r="V24" s="22"/>
      <c r="W24" s="22"/>
    </row>
    <row r="25" spans="1:30" ht="36.75" customHeight="1" x14ac:dyDescent="0.25">
      <c r="E25" s="160"/>
      <c r="F25" s="37"/>
      <c r="G25" s="37"/>
      <c r="S25" s="52"/>
      <c r="T25" s="127"/>
      <c r="U25" s="127"/>
      <c r="V25" s="127"/>
      <c r="W25" s="127"/>
    </row>
    <row r="26" spans="1:30" ht="33" customHeight="1" x14ac:dyDescent="0.25">
      <c r="A26" s="240" t="s">
        <v>3</v>
      </c>
      <c r="B26" s="240"/>
      <c r="C26" s="240"/>
      <c r="D26" s="240"/>
      <c r="E26" s="240"/>
      <c r="F26" s="240"/>
      <c r="G26" s="240"/>
      <c r="S26" s="52"/>
      <c r="T26" s="127"/>
      <c r="U26" s="127"/>
      <c r="V26" s="127"/>
      <c r="W26" s="127"/>
    </row>
    <row r="27" spans="1:30" ht="26.25" customHeight="1" x14ac:dyDescent="0.25">
      <c r="E27" s="160"/>
      <c r="F27" s="38"/>
      <c r="G27" s="38"/>
      <c r="S27" s="52"/>
      <c r="T27" s="127"/>
      <c r="U27" s="127"/>
      <c r="V27" s="127"/>
      <c r="W27" s="127"/>
    </row>
    <row r="28" spans="1:30" ht="26.25" customHeight="1" x14ac:dyDescent="0.35">
      <c r="A28" s="230" t="s">
        <v>113</v>
      </c>
      <c r="B28" s="231"/>
      <c r="C28" s="232"/>
      <c r="D28" s="222" t="s">
        <v>152</v>
      </c>
      <c r="E28" s="223"/>
      <c r="F28" s="224"/>
      <c r="K28" s="50"/>
      <c r="S28" s="52"/>
      <c r="T28" s="52"/>
      <c r="U28" s="52"/>
      <c r="V28" s="52"/>
      <c r="W28" s="52"/>
      <c r="X28" s="35"/>
      <c r="Y28" s="35"/>
      <c r="Z28" s="35"/>
      <c r="AA28" s="33"/>
      <c r="AB28" s="33"/>
      <c r="AC28" s="33"/>
      <c r="AD28" s="34"/>
    </row>
    <row r="29" spans="1:30" ht="26.25" customHeight="1" x14ac:dyDescent="0.35">
      <c r="A29" s="233"/>
      <c r="B29" s="234"/>
      <c r="C29" s="235"/>
      <c r="D29" s="161">
        <v>2009</v>
      </c>
      <c r="E29" s="161">
        <v>2011</v>
      </c>
      <c r="F29" s="161">
        <v>2013</v>
      </c>
      <c r="K29" s="50"/>
      <c r="S29" s="52"/>
      <c r="T29" s="53"/>
      <c r="U29" s="53"/>
      <c r="V29" s="53"/>
      <c r="W29" s="53"/>
      <c r="X29" s="35"/>
      <c r="Y29" s="35"/>
      <c r="Z29" s="35"/>
      <c r="AA29" s="33"/>
      <c r="AB29" s="33"/>
      <c r="AC29" s="33"/>
      <c r="AD29" s="34"/>
    </row>
    <row r="30" spans="1:30" ht="26.25" customHeight="1" x14ac:dyDescent="0.35">
      <c r="A30" s="222" t="s">
        <v>114</v>
      </c>
      <c r="B30" s="223"/>
      <c r="C30" s="224"/>
      <c r="D30" s="6">
        <v>286</v>
      </c>
      <c r="E30" s="6">
        <v>371</v>
      </c>
      <c r="F30" s="6">
        <v>344</v>
      </c>
      <c r="K30" s="50"/>
      <c r="S30" s="52"/>
      <c r="T30" s="53"/>
      <c r="U30" s="53"/>
      <c r="V30" s="53"/>
      <c r="W30" s="53"/>
      <c r="X30" s="35"/>
      <c r="Y30" s="35"/>
      <c r="Z30" s="35"/>
      <c r="AA30" s="33"/>
      <c r="AB30" s="33"/>
      <c r="AC30" s="33"/>
      <c r="AD30" s="34"/>
    </row>
    <row r="31" spans="1:30" ht="19.5" customHeight="1" x14ac:dyDescent="0.35">
      <c r="A31" s="222" t="s">
        <v>115</v>
      </c>
      <c r="B31" s="223"/>
      <c r="C31" s="224"/>
      <c r="D31" s="6">
        <v>42</v>
      </c>
      <c r="E31" s="163">
        <v>27</v>
      </c>
      <c r="F31" s="163">
        <v>26</v>
      </c>
      <c r="S31" s="52"/>
      <c r="T31" s="127"/>
      <c r="U31" s="127"/>
      <c r="V31" s="127"/>
      <c r="W31" s="127"/>
    </row>
    <row r="32" spans="1:30" ht="21" x14ac:dyDescent="0.35">
      <c r="A32" s="227" t="s">
        <v>153</v>
      </c>
      <c r="B32" s="228"/>
      <c r="C32" s="229"/>
      <c r="D32" s="163">
        <v>25</v>
      </c>
      <c r="E32" s="163"/>
      <c r="F32" s="163"/>
      <c r="S32" s="52"/>
      <c r="T32" s="127"/>
      <c r="U32" s="127"/>
      <c r="V32" s="127"/>
      <c r="W32" s="127"/>
    </row>
    <row r="33" spans="1:23" x14ac:dyDescent="0.25">
      <c r="S33" s="52"/>
      <c r="T33" s="52"/>
      <c r="U33" s="52"/>
      <c r="V33" s="52"/>
      <c r="W33" s="52"/>
    </row>
    <row r="34" spans="1:23" x14ac:dyDescent="0.25">
      <c r="S34" s="52"/>
      <c r="T34" s="52"/>
      <c r="U34" s="52"/>
      <c r="V34" s="52"/>
      <c r="W34" s="52"/>
    </row>
    <row r="35" spans="1:23" x14ac:dyDescent="0.25">
      <c r="S35" s="52"/>
      <c r="T35" s="52"/>
      <c r="U35" s="52"/>
      <c r="V35" s="52"/>
      <c r="W35" s="52"/>
    </row>
    <row r="36" spans="1:23" x14ac:dyDescent="0.25">
      <c r="S36" s="52"/>
      <c r="T36" s="52"/>
      <c r="U36" s="52"/>
      <c r="V36" s="52"/>
      <c r="W36" s="52"/>
    </row>
    <row r="37" spans="1:23" ht="15.75" customHeight="1" x14ac:dyDescent="0.25">
      <c r="A37" s="230" t="s">
        <v>4</v>
      </c>
      <c r="B37" s="231"/>
      <c r="C37" s="232"/>
      <c r="D37" s="236" t="s">
        <v>152</v>
      </c>
      <c r="E37" s="236"/>
      <c r="F37" s="236"/>
      <c r="S37" s="52"/>
      <c r="T37" s="52"/>
      <c r="U37" s="52"/>
      <c r="V37" s="52"/>
      <c r="W37" s="52"/>
    </row>
    <row r="38" spans="1:23" ht="21" x14ac:dyDescent="0.25">
      <c r="A38" s="233"/>
      <c r="B38" s="234"/>
      <c r="C38" s="235"/>
      <c r="D38" s="164">
        <v>2009</v>
      </c>
      <c r="E38" s="165">
        <v>2011</v>
      </c>
      <c r="F38" s="165">
        <v>2013</v>
      </c>
      <c r="S38" s="52"/>
      <c r="T38" s="52"/>
      <c r="U38" s="52"/>
      <c r="V38" s="52"/>
      <c r="W38" s="52"/>
    </row>
    <row r="39" spans="1:23" ht="21" x14ac:dyDescent="0.35">
      <c r="A39" s="222" t="s">
        <v>5</v>
      </c>
      <c r="B39" s="223"/>
      <c r="C39" s="224"/>
      <c r="D39" s="166">
        <v>188</v>
      </c>
      <c r="E39" s="163">
        <v>219</v>
      </c>
      <c r="F39" s="163">
        <v>205</v>
      </c>
      <c r="S39" s="52"/>
      <c r="T39" s="52"/>
      <c r="U39" s="52"/>
      <c r="V39" s="52"/>
      <c r="W39" s="52"/>
    </row>
    <row r="40" spans="1:23" ht="21" x14ac:dyDescent="0.35">
      <c r="A40" s="222" t="s">
        <v>6</v>
      </c>
      <c r="B40" s="223"/>
      <c r="C40" s="224"/>
      <c r="D40" s="166">
        <v>149</v>
      </c>
      <c r="E40" s="163">
        <v>177</v>
      </c>
      <c r="F40" s="163">
        <v>165</v>
      </c>
      <c r="S40" s="52"/>
      <c r="T40" s="52"/>
      <c r="U40" s="52"/>
      <c r="V40" s="52"/>
      <c r="W40" s="52"/>
    </row>
    <row r="41" spans="1:23" ht="21" x14ac:dyDescent="0.35">
      <c r="A41" s="222" t="s">
        <v>95</v>
      </c>
      <c r="B41" s="223"/>
      <c r="C41" s="224"/>
      <c r="D41" s="166">
        <v>16</v>
      </c>
      <c r="E41" s="167">
        <v>2</v>
      </c>
      <c r="F41" s="167">
        <v>2</v>
      </c>
      <c r="S41" s="52"/>
      <c r="T41" s="52"/>
      <c r="U41" s="52"/>
      <c r="V41" s="52"/>
      <c r="W41" s="52"/>
    </row>
    <row r="42" spans="1:23" x14ac:dyDescent="0.25">
      <c r="S42" s="52"/>
      <c r="T42" s="52"/>
      <c r="U42" s="52"/>
      <c r="V42" s="52"/>
      <c r="W42" s="52"/>
    </row>
    <row r="43" spans="1:23" x14ac:dyDescent="0.25">
      <c r="S43" s="52"/>
      <c r="T43" s="52"/>
      <c r="U43" s="52"/>
      <c r="V43" s="52"/>
      <c r="W43" s="52"/>
    </row>
    <row r="44" spans="1:23" x14ac:dyDescent="0.25">
      <c r="S44" s="52"/>
      <c r="T44" s="52"/>
      <c r="U44" s="52"/>
      <c r="V44" s="52"/>
      <c r="W44" s="52"/>
    </row>
    <row r="45" spans="1:23" x14ac:dyDescent="0.25">
      <c r="S45" s="52"/>
      <c r="T45" s="52"/>
      <c r="U45" s="52"/>
      <c r="V45" s="52"/>
      <c r="W45" s="52"/>
    </row>
    <row r="49" spans="1:31" x14ac:dyDescent="0.25">
      <c r="X49" s="42"/>
      <c r="Y49" s="42"/>
      <c r="Z49" s="42"/>
    </row>
    <row r="52" spans="1:31" ht="15" customHeight="1" x14ac:dyDescent="0.25">
      <c r="V52" s="225" t="s">
        <v>9</v>
      </c>
      <c r="W52" s="225"/>
      <c r="X52" s="225"/>
      <c r="Y52" s="225"/>
      <c r="Z52" s="225"/>
      <c r="AA52" s="225"/>
      <c r="AB52" s="226" t="s">
        <v>154</v>
      </c>
      <c r="AC52" s="226"/>
      <c r="AD52" s="226"/>
    </row>
    <row r="53" spans="1:31" x14ac:dyDescent="0.25">
      <c r="V53" s="225"/>
      <c r="W53" s="225"/>
      <c r="X53" s="225"/>
      <c r="Y53" s="225"/>
      <c r="Z53" s="225"/>
      <c r="AA53" s="225"/>
      <c r="AB53" s="226"/>
      <c r="AC53" s="226"/>
      <c r="AD53" s="226"/>
      <c r="AE53" s="168"/>
    </row>
    <row r="54" spans="1:31" s="9" customFormat="1" ht="40.5" customHeight="1" x14ac:dyDescent="0.25">
      <c r="A54" s="7"/>
      <c r="B54" s="211" t="s">
        <v>11</v>
      </c>
      <c r="C54" s="211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1"/>
      <c r="P54" s="211"/>
      <c r="Q54" s="211"/>
      <c r="R54" s="211"/>
      <c r="S54" s="211"/>
      <c r="T54" s="211"/>
      <c r="U54" s="211"/>
      <c r="V54" s="202" t="s">
        <v>155</v>
      </c>
      <c r="W54" s="202"/>
      <c r="X54" s="202"/>
      <c r="Y54" s="202" t="s">
        <v>156</v>
      </c>
      <c r="Z54" s="202"/>
      <c r="AA54" s="202"/>
      <c r="AB54" s="213" t="s">
        <v>16</v>
      </c>
      <c r="AC54" s="213"/>
      <c r="AD54" s="213"/>
      <c r="AE54" s="170"/>
    </row>
    <row r="55" spans="1:31" s="9" customFormat="1" ht="18.75" customHeight="1" x14ac:dyDescent="0.25">
      <c r="A55" s="7"/>
      <c r="B55" s="212"/>
      <c r="C55" s="212"/>
      <c r="D55" s="212"/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P55" s="212"/>
      <c r="Q55" s="212"/>
      <c r="R55" s="212"/>
      <c r="S55" s="212"/>
      <c r="T55" s="212"/>
      <c r="U55" s="212"/>
      <c r="V55" s="171">
        <v>2009</v>
      </c>
      <c r="W55" s="171">
        <v>2011</v>
      </c>
      <c r="X55" s="171">
        <v>2013</v>
      </c>
      <c r="Y55" s="171">
        <v>2009</v>
      </c>
      <c r="Z55" s="171">
        <v>2011</v>
      </c>
      <c r="AA55" s="171">
        <v>2013</v>
      </c>
      <c r="AB55" s="169">
        <v>2009</v>
      </c>
      <c r="AC55" s="169">
        <v>2011</v>
      </c>
      <c r="AD55" s="169">
        <v>2013</v>
      </c>
      <c r="AE55" s="170"/>
    </row>
    <row r="56" spans="1:31" s="11" customFormat="1" ht="25.5" customHeight="1" x14ac:dyDescent="0.25">
      <c r="A56" s="10">
        <v>1</v>
      </c>
      <c r="B56" s="206" t="s">
        <v>20</v>
      </c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7"/>
      <c r="P56" s="207"/>
      <c r="Q56" s="207"/>
      <c r="R56" s="207"/>
      <c r="S56" s="207"/>
      <c r="T56" s="207"/>
      <c r="U56" s="207"/>
      <c r="V56" s="79">
        <v>7.0821529745042494E-2</v>
      </c>
      <c r="W56" s="79">
        <v>4.0816326530612242E-2</v>
      </c>
      <c r="X56" s="79">
        <v>2.2222222222222223E-2</v>
      </c>
      <c r="Y56" s="79">
        <v>0.89801699716713879</v>
      </c>
      <c r="Z56" s="79">
        <v>0.95918367346938771</v>
      </c>
      <c r="AA56" s="79">
        <v>0.97777777777777775</v>
      </c>
      <c r="AB56" s="172">
        <v>3.7777777777777755</v>
      </c>
      <c r="AC56" s="172">
        <v>4.0000000000000027</v>
      </c>
      <c r="AD56" s="173">
        <v>4.2111111111111121</v>
      </c>
      <c r="AE56" s="174"/>
    </row>
    <row r="57" spans="1:31" s="11" customFormat="1" ht="28.5" customHeight="1" x14ac:dyDescent="0.25">
      <c r="A57" s="10">
        <v>2</v>
      </c>
      <c r="B57" s="206" t="s">
        <v>69</v>
      </c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7"/>
      <c r="P57" s="207"/>
      <c r="Q57" s="207"/>
      <c r="R57" s="207"/>
      <c r="S57" s="207"/>
      <c r="T57" s="207"/>
      <c r="U57" s="207"/>
      <c r="V57" s="79">
        <v>7.6487252124645896E-2</v>
      </c>
      <c r="W57" s="79">
        <v>4.859335038363171E-2</v>
      </c>
      <c r="X57" s="79">
        <v>3.9106145251396648E-2</v>
      </c>
      <c r="Y57" s="79">
        <v>0.89518413597733715</v>
      </c>
      <c r="Z57" s="79">
        <v>0.95140664961636834</v>
      </c>
      <c r="AA57" s="79">
        <v>0.96089385474860334</v>
      </c>
      <c r="AB57" s="172">
        <v>3.6880466472303204</v>
      </c>
      <c r="AC57" s="172">
        <v>3.8439897698209697</v>
      </c>
      <c r="AD57" s="173">
        <v>4.0502793296089283</v>
      </c>
      <c r="AE57" s="174"/>
    </row>
    <row r="58" spans="1:31" s="11" customFormat="1" ht="34.5" customHeight="1" x14ac:dyDescent="0.25">
      <c r="A58" s="10">
        <v>3</v>
      </c>
      <c r="B58" s="206" t="s">
        <v>70</v>
      </c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7"/>
      <c r="P58" s="207"/>
      <c r="Q58" s="207"/>
      <c r="R58" s="207"/>
      <c r="S58" s="207"/>
      <c r="T58" s="207"/>
      <c r="U58" s="207"/>
      <c r="V58" s="79">
        <v>0.1643059490084986</v>
      </c>
      <c r="W58" s="79">
        <v>7.9487179487179482E-2</v>
      </c>
      <c r="X58" s="79">
        <v>8.0555555555555561E-2</v>
      </c>
      <c r="Y58" s="79">
        <v>0.81303116147308785</v>
      </c>
      <c r="Z58" s="79">
        <v>0.92051282051282046</v>
      </c>
      <c r="AA58" s="79">
        <v>0.9194444444444444</v>
      </c>
      <c r="AB58" s="172">
        <v>3.3333333333333317</v>
      </c>
      <c r="AC58" s="172">
        <v>3.6820512820512814</v>
      </c>
      <c r="AD58" s="173">
        <v>3.8000000000000012</v>
      </c>
      <c r="AE58" s="174"/>
    </row>
    <row r="59" spans="1:31" s="11" customFormat="1" ht="25.5" customHeight="1" x14ac:dyDescent="0.25">
      <c r="A59" s="10">
        <v>4</v>
      </c>
      <c r="B59" s="206" t="s">
        <v>21</v>
      </c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7"/>
      <c r="P59" s="207"/>
      <c r="Q59" s="207"/>
      <c r="R59" s="207"/>
      <c r="S59" s="207"/>
      <c r="T59" s="207"/>
      <c r="U59" s="207"/>
      <c r="V59" s="79">
        <v>0.23512747875354106</v>
      </c>
      <c r="W59" s="79">
        <v>0.12628865979381443</v>
      </c>
      <c r="X59" s="79">
        <v>0.15730337078651685</v>
      </c>
      <c r="Y59" s="79">
        <v>0.74504249291784708</v>
      </c>
      <c r="Z59" s="79">
        <v>0.87371134020618557</v>
      </c>
      <c r="AA59" s="79">
        <v>0.84269662921348309</v>
      </c>
      <c r="AB59" s="172">
        <v>3.2947976878612728</v>
      </c>
      <c r="AC59" s="172">
        <v>3.4948453608247441</v>
      </c>
      <c r="AD59" s="173">
        <v>3.5056179775280905</v>
      </c>
      <c r="AE59" s="174"/>
    </row>
    <row r="60" spans="1:31" s="11" customFormat="1" ht="25.5" customHeight="1" x14ac:dyDescent="0.25">
      <c r="A60" s="10">
        <v>5</v>
      </c>
      <c r="B60" s="206" t="s">
        <v>22</v>
      </c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7"/>
      <c r="P60" s="207"/>
      <c r="Q60" s="207"/>
      <c r="R60" s="207"/>
      <c r="S60" s="207"/>
      <c r="T60" s="207"/>
      <c r="U60" s="207"/>
      <c r="V60" s="79">
        <v>0.11048158640226628</v>
      </c>
      <c r="W60" s="79">
        <v>6.9587628865979384E-2</v>
      </c>
      <c r="X60" s="79">
        <v>8.3798882681564241E-2</v>
      </c>
      <c r="Y60" s="79">
        <v>0.86685552407932009</v>
      </c>
      <c r="Z60" s="79">
        <v>0.93041237113402064</v>
      </c>
      <c r="AA60" s="79">
        <v>0.91620111731843579</v>
      </c>
      <c r="AB60" s="172">
        <v>3.7449275362318857</v>
      </c>
      <c r="AC60" s="172">
        <v>3.8427835051546371</v>
      </c>
      <c r="AD60" s="173">
        <v>3.8296089385474872</v>
      </c>
      <c r="AE60" s="174"/>
    </row>
    <row r="61" spans="1:31" s="11" customFormat="1" ht="25.5" customHeight="1" x14ac:dyDescent="0.25">
      <c r="A61" s="10">
        <v>6</v>
      </c>
      <c r="B61" s="206" t="s">
        <v>71</v>
      </c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7"/>
      <c r="P61" s="207"/>
      <c r="Q61" s="207"/>
      <c r="R61" s="207"/>
      <c r="S61" s="207"/>
      <c r="T61" s="207"/>
      <c r="U61" s="207"/>
      <c r="V61" s="79">
        <v>0.11331444759206799</v>
      </c>
      <c r="W61" s="79">
        <v>6.6666666666666666E-2</v>
      </c>
      <c r="X61" s="79">
        <v>6.1797752808988762E-2</v>
      </c>
      <c r="Y61" s="79">
        <v>0.86968838526912184</v>
      </c>
      <c r="Z61" s="79">
        <v>0.93333333333333335</v>
      </c>
      <c r="AA61" s="79">
        <v>0.9382022471910112</v>
      </c>
      <c r="AB61" s="172">
        <v>3.6282420749279534</v>
      </c>
      <c r="AC61" s="172">
        <v>3.8564102564102551</v>
      </c>
      <c r="AD61" s="173">
        <v>3.8735955056179785</v>
      </c>
      <c r="AE61" s="174"/>
    </row>
    <row r="62" spans="1:31" s="11" customFormat="1" ht="25.5" customHeight="1" x14ac:dyDescent="0.25">
      <c r="A62" s="10">
        <v>7</v>
      </c>
      <c r="B62" s="206" t="s">
        <v>72</v>
      </c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7"/>
      <c r="P62" s="207"/>
      <c r="Q62" s="207"/>
      <c r="R62" s="207"/>
      <c r="S62" s="207"/>
      <c r="T62" s="207"/>
      <c r="U62" s="207"/>
      <c r="V62" s="79">
        <v>0.22662889518413598</v>
      </c>
      <c r="W62" s="79">
        <v>0.21593830334190231</v>
      </c>
      <c r="X62" s="79">
        <v>0.16193181818181818</v>
      </c>
      <c r="Y62" s="79">
        <v>0.73654390934844194</v>
      </c>
      <c r="Z62" s="79">
        <v>0.78406169665809766</v>
      </c>
      <c r="AA62" s="79">
        <v>0.83806818181818177</v>
      </c>
      <c r="AB62" s="172">
        <v>3.2147058823529395</v>
      </c>
      <c r="AC62" s="172">
        <v>3.2287917737789216</v>
      </c>
      <c r="AD62" s="173">
        <v>3.4488636363636354</v>
      </c>
      <c r="AE62" s="174"/>
    </row>
    <row r="63" spans="1:31" s="178" customFormat="1" ht="25.5" customHeight="1" x14ac:dyDescent="0.25">
      <c r="A63" s="208" t="s">
        <v>23</v>
      </c>
      <c r="B63" s="209"/>
      <c r="C63" s="209"/>
      <c r="D63" s="209"/>
      <c r="E63" s="209"/>
      <c r="F63" s="209"/>
      <c r="G63" s="209"/>
      <c r="H63" s="209"/>
      <c r="I63" s="209"/>
      <c r="J63" s="209"/>
      <c r="K63" s="209"/>
      <c r="L63" s="209"/>
      <c r="M63" s="209"/>
      <c r="N63" s="209"/>
      <c r="O63" s="209"/>
      <c r="P63" s="209"/>
      <c r="Q63" s="209"/>
      <c r="R63" s="209"/>
      <c r="S63" s="209"/>
      <c r="T63" s="209"/>
      <c r="U63" s="210"/>
      <c r="V63" s="175">
        <v>0.1424524484014569</v>
      </c>
      <c r="W63" s="175">
        <v>9.2375366568914957E-2</v>
      </c>
      <c r="X63" s="175">
        <v>8.6400000000000005E-2</v>
      </c>
      <c r="Y63" s="175">
        <v>0.83205180089032782</v>
      </c>
      <c r="Z63" s="175">
        <v>0.90762463343108502</v>
      </c>
      <c r="AA63" s="175">
        <v>0.91359999999999997</v>
      </c>
      <c r="AB63" s="176">
        <v>3.5259758485307833</v>
      </c>
      <c r="AC63" s="176">
        <v>3.7069817068629729</v>
      </c>
      <c r="AD63" s="177">
        <v>3.8170109283967477</v>
      </c>
      <c r="AE63" s="174"/>
    </row>
    <row r="64" spans="1:31" s="118" customFormat="1" ht="15" customHeight="1" x14ac:dyDescent="0.25">
      <c r="A64" s="116"/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79"/>
      <c r="W64" s="179"/>
      <c r="X64" s="117"/>
      <c r="Y64" s="117"/>
      <c r="Z64" s="117"/>
      <c r="AA64" s="117"/>
      <c r="AB64" s="117"/>
      <c r="AC64" s="117"/>
      <c r="AD64" s="117"/>
      <c r="AE64" s="170"/>
    </row>
    <row r="65" spans="1:31" s="9" customFormat="1" ht="36.75" customHeight="1" x14ac:dyDescent="0.25">
      <c r="A65" s="7"/>
      <c r="B65" s="211" t="s">
        <v>24</v>
      </c>
      <c r="C65" s="211"/>
      <c r="D65" s="211"/>
      <c r="E65" s="211"/>
      <c r="F65" s="211"/>
      <c r="G65" s="211"/>
      <c r="H65" s="211"/>
      <c r="I65" s="211"/>
      <c r="J65" s="211"/>
      <c r="K65" s="211"/>
      <c r="L65" s="211"/>
      <c r="M65" s="211"/>
      <c r="N65" s="211"/>
      <c r="O65" s="211"/>
      <c r="P65" s="211"/>
      <c r="Q65" s="211"/>
      <c r="R65" s="211"/>
      <c r="S65" s="211"/>
      <c r="T65" s="211"/>
      <c r="U65" s="211"/>
      <c r="V65" s="202" t="s">
        <v>157</v>
      </c>
      <c r="W65" s="202"/>
      <c r="X65" s="202"/>
      <c r="Y65" s="202" t="s">
        <v>156</v>
      </c>
      <c r="Z65" s="202"/>
      <c r="AA65" s="202"/>
      <c r="AB65" s="213" t="s">
        <v>16</v>
      </c>
      <c r="AC65" s="213"/>
      <c r="AD65" s="213"/>
      <c r="AE65" s="170"/>
    </row>
    <row r="66" spans="1:31" s="9" customFormat="1" ht="18.75" customHeight="1" x14ac:dyDescent="0.25">
      <c r="A66" s="7"/>
      <c r="B66" s="212"/>
      <c r="C66" s="212"/>
      <c r="D66" s="212"/>
      <c r="E66" s="212"/>
      <c r="F66" s="212"/>
      <c r="G66" s="212"/>
      <c r="H66" s="212"/>
      <c r="I66" s="212"/>
      <c r="J66" s="212"/>
      <c r="K66" s="212"/>
      <c r="L66" s="212"/>
      <c r="M66" s="212"/>
      <c r="N66" s="212"/>
      <c r="O66" s="212"/>
      <c r="P66" s="212"/>
      <c r="Q66" s="212"/>
      <c r="R66" s="212"/>
      <c r="S66" s="212"/>
      <c r="T66" s="212"/>
      <c r="U66" s="212"/>
      <c r="V66" s="171">
        <v>2009</v>
      </c>
      <c r="W66" s="171">
        <v>2011</v>
      </c>
      <c r="X66" s="171">
        <v>2013</v>
      </c>
      <c r="Y66" s="171">
        <v>2009</v>
      </c>
      <c r="Z66" s="171">
        <v>2011</v>
      </c>
      <c r="AA66" s="171">
        <v>2013</v>
      </c>
      <c r="AB66" s="169">
        <v>2009</v>
      </c>
      <c r="AC66" s="169">
        <v>2011</v>
      </c>
      <c r="AD66" s="169">
        <v>2013</v>
      </c>
      <c r="AE66" s="170"/>
    </row>
    <row r="67" spans="1:31" s="11" customFormat="1" ht="33" customHeight="1" x14ac:dyDescent="0.25">
      <c r="A67" s="10">
        <v>8</v>
      </c>
      <c r="B67" s="206" t="s">
        <v>25</v>
      </c>
      <c r="C67" s="207"/>
      <c r="D67" s="207"/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7"/>
      <c r="P67" s="207"/>
      <c r="Q67" s="207"/>
      <c r="R67" s="207"/>
      <c r="S67" s="207"/>
      <c r="T67" s="207"/>
      <c r="U67" s="207"/>
      <c r="V67" s="79">
        <v>0.31728045325779036</v>
      </c>
      <c r="W67" s="79">
        <v>0.32552083333333331</v>
      </c>
      <c r="X67" s="79">
        <v>0.18361581920903955</v>
      </c>
      <c r="Y67" s="79">
        <v>0.64872521246458925</v>
      </c>
      <c r="Z67" s="79">
        <v>0.67447916666666663</v>
      </c>
      <c r="AA67" s="79">
        <v>0.81638418079096042</v>
      </c>
      <c r="AB67" s="172">
        <v>2.9560117302052777</v>
      </c>
      <c r="AC67" s="172">
        <v>2.9765625000000022</v>
      </c>
      <c r="AD67" s="180">
        <v>3.3870056497175161</v>
      </c>
      <c r="AE67" s="174"/>
    </row>
    <row r="68" spans="1:31" s="11" customFormat="1" ht="18.75" customHeight="1" x14ac:dyDescent="0.25">
      <c r="A68" s="10">
        <v>9</v>
      </c>
      <c r="B68" s="206" t="s">
        <v>26</v>
      </c>
      <c r="C68" s="207"/>
      <c r="D68" s="207"/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7"/>
      <c r="P68" s="207"/>
      <c r="Q68" s="207"/>
      <c r="R68" s="207"/>
      <c r="S68" s="207"/>
      <c r="T68" s="207"/>
      <c r="U68" s="207"/>
      <c r="V68" s="79">
        <v>0.34560906515580736</v>
      </c>
      <c r="W68" s="79">
        <v>0.26208651399491095</v>
      </c>
      <c r="X68" s="79">
        <v>0.20055710306406685</v>
      </c>
      <c r="Y68" s="79">
        <v>0.64022662889518411</v>
      </c>
      <c r="Z68" s="79">
        <v>0.7379134860050891</v>
      </c>
      <c r="AA68" s="79">
        <v>0.79944289693593318</v>
      </c>
      <c r="AB68" s="172">
        <v>3.0574712643678179</v>
      </c>
      <c r="AC68" s="172">
        <v>3.2748091603053422</v>
      </c>
      <c r="AD68" s="180">
        <v>3.5208913649025089</v>
      </c>
      <c r="AE68" s="174"/>
    </row>
    <row r="69" spans="1:31" s="11" customFormat="1" ht="18.75" customHeight="1" x14ac:dyDescent="0.25">
      <c r="A69" s="10">
        <v>10</v>
      </c>
      <c r="B69" s="206" t="s">
        <v>27</v>
      </c>
      <c r="C69" s="207"/>
      <c r="D69" s="207"/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7"/>
      <c r="P69" s="207"/>
      <c r="Q69" s="207"/>
      <c r="R69" s="207"/>
      <c r="S69" s="207"/>
      <c r="T69" s="207"/>
      <c r="U69" s="207"/>
      <c r="V69" s="79">
        <v>9.9150141643059492E-2</v>
      </c>
      <c r="W69" s="79">
        <v>7.3791348600508899E-2</v>
      </c>
      <c r="X69" s="79">
        <v>0.10306406685236769</v>
      </c>
      <c r="Y69" s="79">
        <v>0.88668555240793201</v>
      </c>
      <c r="Z69" s="79">
        <v>0.92620865139949105</v>
      </c>
      <c r="AA69" s="79">
        <v>0.89693593314763231</v>
      </c>
      <c r="AB69" s="172">
        <v>3.7643678160919518</v>
      </c>
      <c r="AC69" s="172">
        <v>3.8193384223918558</v>
      </c>
      <c r="AD69" s="180">
        <v>3.8523676880222828</v>
      </c>
      <c r="AE69" s="174"/>
    </row>
    <row r="70" spans="1:31" s="11" customFormat="1" ht="18.75" customHeight="1" x14ac:dyDescent="0.25">
      <c r="A70" s="10">
        <v>11</v>
      </c>
      <c r="B70" s="206" t="s">
        <v>28</v>
      </c>
      <c r="C70" s="207"/>
      <c r="D70" s="207"/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7"/>
      <c r="P70" s="207"/>
      <c r="Q70" s="207"/>
      <c r="R70" s="207"/>
      <c r="S70" s="207"/>
      <c r="T70" s="207"/>
      <c r="U70" s="207"/>
      <c r="V70" s="79">
        <v>6.5155807365439092E-2</v>
      </c>
      <c r="W70" s="79">
        <v>5.6265984654731455E-2</v>
      </c>
      <c r="X70" s="79">
        <v>5.6022408963585436E-2</v>
      </c>
      <c r="Y70" s="79">
        <v>0.91501416430594906</v>
      </c>
      <c r="Z70" s="79">
        <v>0.94373401534526857</v>
      </c>
      <c r="AA70" s="79">
        <v>0.94397759103641454</v>
      </c>
      <c r="AB70" s="172">
        <v>3.8728323699421963</v>
      </c>
      <c r="AC70" s="172">
        <v>3.9488491048593373</v>
      </c>
      <c r="AD70" s="180">
        <v>3.9187675070028019</v>
      </c>
      <c r="AE70" s="174"/>
    </row>
    <row r="71" spans="1:31" s="11" customFormat="1" ht="18.75" customHeight="1" x14ac:dyDescent="0.25">
      <c r="A71" s="10">
        <v>12</v>
      </c>
      <c r="B71" s="206" t="s">
        <v>29</v>
      </c>
      <c r="C71" s="207"/>
      <c r="D71" s="207"/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7"/>
      <c r="P71" s="207"/>
      <c r="Q71" s="207"/>
      <c r="R71" s="207"/>
      <c r="S71" s="207"/>
      <c r="T71" s="207"/>
      <c r="U71" s="207"/>
      <c r="V71" s="79">
        <v>6.5155807365439092E-2</v>
      </c>
      <c r="W71" s="79">
        <v>7.4168797953964194E-2</v>
      </c>
      <c r="X71" s="79">
        <v>0.12813370473537605</v>
      </c>
      <c r="Y71" s="79">
        <v>0.90651558073654392</v>
      </c>
      <c r="Z71" s="79">
        <v>0.92583120204603575</v>
      </c>
      <c r="AA71" s="79">
        <v>0.871866295264624</v>
      </c>
      <c r="AB71" s="172">
        <v>3.7784256559766769</v>
      </c>
      <c r="AC71" s="172">
        <v>3.8644501278772379</v>
      </c>
      <c r="AD71" s="180">
        <v>3.6434540389972123</v>
      </c>
      <c r="AE71" s="174"/>
    </row>
    <row r="72" spans="1:31" s="178" customFormat="1" ht="18.75" customHeight="1" x14ac:dyDescent="0.25">
      <c r="A72" s="208" t="s">
        <v>30</v>
      </c>
      <c r="B72" s="209"/>
      <c r="C72" s="209"/>
      <c r="D72" s="209"/>
      <c r="E72" s="209"/>
      <c r="F72" s="209"/>
      <c r="G72" s="209"/>
      <c r="H72" s="209"/>
      <c r="I72" s="209"/>
      <c r="J72" s="209"/>
      <c r="K72" s="209"/>
      <c r="L72" s="209"/>
      <c r="M72" s="209"/>
      <c r="N72" s="209"/>
      <c r="O72" s="209"/>
      <c r="P72" s="209"/>
      <c r="Q72" s="209"/>
      <c r="R72" s="209"/>
      <c r="S72" s="209"/>
      <c r="T72" s="209"/>
      <c r="U72" s="210"/>
      <c r="V72" s="175">
        <v>0.17847025495750707</v>
      </c>
      <c r="W72" s="175">
        <v>0.15778688524590165</v>
      </c>
      <c r="X72" s="175">
        <v>0.13422818791946309</v>
      </c>
      <c r="Y72" s="175">
        <v>0.79943342776203963</v>
      </c>
      <c r="Z72" s="175">
        <v>0.84221311475409832</v>
      </c>
      <c r="AA72" s="175">
        <v>0.86577181208053688</v>
      </c>
      <c r="AB72" s="176">
        <v>3.4858217673167844</v>
      </c>
      <c r="AC72" s="176">
        <v>3.5768018630867551</v>
      </c>
      <c r="AD72" s="181">
        <v>3.664497249728464</v>
      </c>
      <c r="AE72" s="174"/>
    </row>
    <row r="73" spans="1:31" s="9" customFormat="1" ht="18.75" x14ac:dyDescent="0.25">
      <c r="A73" s="13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88"/>
      <c r="Y73" s="88"/>
      <c r="Z73" s="88"/>
      <c r="AA73" s="88"/>
      <c r="AB73" s="88"/>
      <c r="AC73" s="88"/>
      <c r="AD73" s="88"/>
      <c r="AE73" s="170"/>
    </row>
    <row r="74" spans="1:31" s="9" customFormat="1" ht="37.5" customHeight="1" x14ac:dyDescent="0.25">
      <c r="A74" s="7"/>
      <c r="B74" s="211" t="s">
        <v>31</v>
      </c>
      <c r="C74" s="211"/>
      <c r="D74" s="211"/>
      <c r="E74" s="211"/>
      <c r="F74" s="211"/>
      <c r="G74" s="211"/>
      <c r="H74" s="211"/>
      <c r="I74" s="211"/>
      <c r="J74" s="211"/>
      <c r="K74" s="211"/>
      <c r="L74" s="211"/>
      <c r="M74" s="211"/>
      <c r="N74" s="211"/>
      <c r="O74" s="211"/>
      <c r="P74" s="211"/>
      <c r="Q74" s="211"/>
      <c r="R74" s="211"/>
      <c r="S74" s="211"/>
      <c r="T74" s="211"/>
      <c r="U74" s="211"/>
      <c r="V74" s="202" t="s">
        <v>157</v>
      </c>
      <c r="W74" s="202"/>
      <c r="X74" s="202"/>
      <c r="Y74" s="202" t="s">
        <v>156</v>
      </c>
      <c r="Z74" s="202"/>
      <c r="AA74" s="202"/>
      <c r="AB74" s="213" t="s">
        <v>16</v>
      </c>
      <c r="AC74" s="213"/>
      <c r="AD74" s="213"/>
      <c r="AE74" s="170"/>
    </row>
    <row r="75" spans="1:31" s="9" customFormat="1" ht="18.75" customHeight="1" x14ac:dyDescent="0.25">
      <c r="A75" s="7"/>
      <c r="B75" s="212"/>
      <c r="C75" s="212"/>
      <c r="D75" s="212"/>
      <c r="E75" s="212"/>
      <c r="F75" s="212"/>
      <c r="G75" s="212"/>
      <c r="H75" s="212"/>
      <c r="I75" s="212"/>
      <c r="J75" s="212"/>
      <c r="K75" s="212"/>
      <c r="L75" s="212"/>
      <c r="M75" s="212"/>
      <c r="N75" s="212"/>
      <c r="O75" s="212"/>
      <c r="P75" s="212"/>
      <c r="Q75" s="212"/>
      <c r="R75" s="212"/>
      <c r="S75" s="212"/>
      <c r="T75" s="212"/>
      <c r="U75" s="212"/>
      <c r="V75" s="171">
        <v>2009</v>
      </c>
      <c r="W75" s="171">
        <v>2011</v>
      </c>
      <c r="X75" s="171">
        <v>2013</v>
      </c>
      <c r="Y75" s="171">
        <v>2009</v>
      </c>
      <c r="Z75" s="171">
        <v>2011</v>
      </c>
      <c r="AA75" s="171">
        <v>2013</v>
      </c>
      <c r="AB75" s="169">
        <v>2009</v>
      </c>
      <c r="AC75" s="169">
        <v>2011</v>
      </c>
      <c r="AD75" s="169">
        <v>2013</v>
      </c>
      <c r="AE75" s="170"/>
    </row>
    <row r="76" spans="1:31" s="11" customFormat="1" ht="32.25" customHeight="1" x14ac:dyDescent="0.25">
      <c r="A76" s="10">
        <v>13</v>
      </c>
      <c r="B76" s="206" t="s">
        <v>73</v>
      </c>
      <c r="C76" s="207"/>
      <c r="D76" s="207"/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7"/>
      <c r="P76" s="207"/>
      <c r="Q76" s="207"/>
      <c r="R76" s="207"/>
      <c r="S76" s="207"/>
      <c r="T76" s="207"/>
      <c r="U76" s="207"/>
      <c r="V76" s="79">
        <v>0.21529745042492918</v>
      </c>
      <c r="W76" s="79">
        <v>0.10880829015544041</v>
      </c>
      <c r="X76" s="79">
        <v>0.15362318840579711</v>
      </c>
      <c r="Y76" s="79">
        <v>0.7280453257790368</v>
      </c>
      <c r="Z76" s="79">
        <v>0.89119170984455953</v>
      </c>
      <c r="AA76" s="79">
        <v>0.84637681159420286</v>
      </c>
      <c r="AB76" s="172">
        <v>3.2222222222222228</v>
      </c>
      <c r="AC76" s="172">
        <v>3.4948186528497414</v>
      </c>
      <c r="AD76" s="148">
        <v>3.5536231884057976</v>
      </c>
      <c r="AE76" s="174"/>
    </row>
    <row r="77" spans="1:31" s="11" customFormat="1" ht="18.75" customHeight="1" x14ac:dyDescent="0.25">
      <c r="A77" s="10">
        <v>14</v>
      </c>
      <c r="B77" s="206" t="s">
        <v>74</v>
      </c>
      <c r="C77" s="207"/>
      <c r="D77" s="207"/>
      <c r="E77" s="207"/>
      <c r="F77" s="207"/>
      <c r="G77" s="207"/>
      <c r="H77" s="207"/>
      <c r="I77" s="207"/>
      <c r="J77" s="207"/>
      <c r="K77" s="207"/>
      <c r="L77" s="207"/>
      <c r="M77" s="207"/>
      <c r="N77" s="207"/>
      <c r="O77" s="207"/>
      <c r="P77" s="207"/>
      <c r="Q77" s="207"/>
      <c r="R77" s="207"/>
      <c r="S77" s="207"/>
      <c r="T77" s="207"/>
      <c r="U77" s="207"/>
      <c r="V77" s="79">
        <v>0.22946175637393768</v>
      </c>
      <c r="W77" s="79">
        <v>0.14285714285714285</v>
      </c>
      <c r="X77" s="79">
        <v>0.18518518518518517</v>
      </c>
      <c r="Y77" s="79">
        <v>0.73654390934844194</v>
      </c>
      <c r="Z77" s="79">
        <v>0.8571428571428571</v>
      </c>
      <c r="AA77" s="79">
        <v>0.81481481481481477</v>
      </c>
      <c r="AB77" s="172">
        <v>3.2316715542521992</v>
      </c>
      <c r="AC77" s="172">
        <v>3.457142857142856</v>
      </c>
      <c r="AD77" s="148">
        <v>3.4387464387464388</v>
      </c>
      <c r="AE77" s="174"/>
    </row>
    <row r="78" spans="1:31" s="11" customFormat="1" ht="18.75" customHeight="1" x14ac:dyDescent="0.25">
      <c r="A78" s="10">
        <v>15</v>
      </c>
      <c r="B78" s="206" t="s">
        <v>32</v>
      </c>
      <c r="C78" s="207"/>
      <c r="D78" s="207"/>
      <c r="E78" s="207"/>
      <c r="F78" s="207"/>
      <c r="G78" s="207"/>
      <c r="H78" s="207"/>
      <c r="I78" s="207"/>
      <c r="J78" s="207"/>
      <c r="K78" s="207"/>
      <c r="L78" s="207"/>
      <c r="M78" s="207"/>
      <c r="N78" s="207"/>
      <c r="O78" s="207"/>
      <c r="P78" s="207"/>
      <c r="Q78" s="207"/>
      <c r="R78" s="207"/>
      <c r="S78" s="207"/>
      <c r="T78" s="207"/>
      <c r="U78" s="207"/>
      <c r="V78" s="79">
        <v>0.1359773371104816</v>
      </c>
      <c r="W78" s="79">
        <v>9.1145833333333329E-2</v>
      </c>
      <c r="X78" s="79">
        <v>0.1037463976945245</v>
      </c>
      <c r="Y78" s="79">
        <v>0.81303116147308785</v>
      </c>
      <c r="Z78" s="79">
        <v>0.90885416666666663</v>
      </c>
      <c r="AA78" s="79">
        <v>0.89625360230547546</v>
      </c>
      <c r="AB78" s="172">
        <v>3.5104477611940279</v>
      </c>
      <c r="AC78" s="172">
        <v>3.7057291666666665</v>
      </c>
      <c r="AD78" s="148">
        <v>3.7319884726224783</v>
      </c>
      <c r="AE78" s="174"/>
    </row>
    <row r="79" spans="1:31" s="178" customFormat="1" ht="18.75" customHeight="1" x14ac:dyDescent="0.25">
      <c r="A79" s="208" t="s">
        <v>33</v>
      </c>
      <c r="B79" s="209"/>
      <c r="C79" s="209"/>
      <c r="D79" s="209"/>
      <c r="E79" s="209"/>
      <c r="F79" s="209"/>
      <c r="G79" s="209"/>
      <c r="H79" s="209"/>
      <c r="I79" s="209"/>
      <c r="J79" s="209"/>
      <c r="K79" s="209"/>
      <c r="L79" s="209"/>
      <c r="M79" s="209"/>
      <c r="N79" s="209"/>
      <c r="O79" s="209"/>
      <c r="P79" s="209"/>
      <c r="Q79" s="209"/>
      <c r="R79" s="209"/>
      <c r="S79" s="209"/>
      <c r="T79" s="209"/>
      <c r="U79" s="210"/>
      <c r="V79" s="175">
        <v>0.19357884796978281</v>
      </c>
      <c r="W79" s="175">
        <v>0.11428571428571428</v>
      </c>
      <c r="X79" s="175">
        <v>0.1476510067114094</v>
      </c>
      <c r="Y79" s="175">
        <v>0.7592067988668556</v>
      </c>
      <c r="Z79" s="175">
        <v>0.88571428571428568</v>
      </c>
      <c r="AA79" s="175">
        <v>0.8523489932885906</v>
      </c>
      <c r="AB79" s="176">
        <v>3.3214471792228166</v>
      </c>
      <c r="AC79" s="182">
        <v>3.5525635588864213</v>
      </c>
      <c r="AD79" s="181">
        <v>3.5747860332582384</v>
      </c>
      <c r="AE79" s="174"/>
    </row>
    <row r="80" spans="1:31" s="9" customFormat="1" ht="18.75" customHeight="1" x14ac:dyDescent="0.25">
      <c r="A80" s="13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88"/>
      <c r="Y80" s="88"/>
      <c r="Z80" s="88"/>
      <c r="AA80" s="88"/>
      <c r="AB80" s="88"/>
      <c r="AC80" s="88"/>
      <c r="AD80" s="88"/>
      <c r="AE80" s="170"/>
    </row>
    <row r="81" spans="1:31" s="9" customFormat="1" ht="37.5" customHeight="1" x14ac:dyDescent="0.25">
      <c r="A81" s="7"/>
      <c r="B81" s="211" t="s">
        <v>34</v>
      </c>
      <c r="C81" s="211"/>
      <c r="D81" s="211"/>
      <c r="E81" s="211"/>
      <c r="F81" s="211"/>
      <c r="G81" s="211"/>
      <c r="H81" s="211"/>
      <c r="I81" s="211"/>
      <c r="J81" s="211"/>
      <c r="K81" s="211"/>
      <c r="L81" s="211"/>
      <c r="M81" s="211"/>
      <c r="N81" s="211"/>
      <c r="O81" s="211"/>
      <c r="P81" s="211"/>
      <c r="Q81" s="211"/>
      <c r="R81" s="211"/>
      <c r="S81" s="211"/>
      <c r="T81" s="211"/>
      <c r="U81" s="211"/>
      <c r="V81" s="202" t="s">
        <v>157</v>
      </c>
      <c r="W81" s="202"/>
      <c r="X81" s="202"/>
      <c r="Y81" s="202" t="s">
        <v>156</v>
      </c>
      <c r="Z81" s="202"/>
      <c r="AA81" s="202"/>
      <c r="AB81" s="213" t="s">
        <v>16</v>
      </c>
      <c r="AC81" s="213"/>
      <c r="AD81" s="213"/>
      <c r="AE81" s="170"/>
    </row>
    <row r="82" spans="1:31" s="9" customFormat="1" ht="18.75" customHeight="1" x14ac:dyDescent="0.25">
      <c r="A82" s="7"/>
      <c r="B82" s="212"/>
      <c r="C82" s="212"/>
      <c r="D82" s="212"/>
      <c r="E82" s="212"/>
      <c r="F82" s="212"/>
      <c r="G82" s="212"/>
      <c r="H82" s="212"/>
      <c r="I82" s="212"/>
      <c r="J82" s="212"/>
      <c r="K82" s="212"/>
      <c r="L82" s="212"/>
      <c r="M82" s="212"/>
      <c r="N82" s="212"/>
      <c r="O82" s="212"/>
      <c r="P82" s="212"/>
      <c r="Q82" s="212"/>
      <c r="R82" s="212"/>
      <c r="S82" s="212"/>
      <c r="T82" s="212"/>
      <c r="U82" s="212"/>
      <c r="V82" s="171">
        <v>2009</v>
      </c>
      <c r="W82" s="171">
        <v>2011</v>
      </c>
      <c r="X82" s="171">
        <v>2013</v>
      </c>
      <c r="Y82" s="171">
        <v>2009</v>
      </c>
      <c r="Z82" s="171">
        <v>2011</v>
      </c>
      <c r="AA82" s="171">
        <v>2013</v>
      </c>
      <c r="AB82" s="169">
        <v>2009</v>
      </c>
      <c r="AC82" s="169">
        <v>2011</v>
      </c>
      <c r="AD82" s="169">
        <v>2013</v>
      </c>
      <c r="AE82" s="170"/>
    </row>
    <row r="83" spans="1:31" s="11" customFormat="1" ht="18.75" customHeight="1" x14ac:dyDescent="0.25">
      <c r="A83" s="10">
        <v>16</v>
      </c>
      <c r="B83" s="206" t="s">
        <v>112</v>
      </c>
      <c r="C83" s="207"/>
      <c r="D83" s="207"/>
      <c r="E83" s="207"/>
      <c r="F83" s="207"/>
      <c r="G83" s="207"/>
      <c r="H83" s="207"/>
      <c r="I83" s="207"/>
      <c r="J83" s="207"/>
      <c r="K83" s="207"/>
      <c r="L83" s="207"/>
      <c r="M83" s="207"/>
      <c r="N83" s="207"/>
      <c r="O83" s="207"/>
      <c r="P83" s="207"/>
      <c r="Q83" s="207"/>
      <c r="R83" s="207"/>
      <c r="S83" s="207"/>
      <c r="T83" s="207"/>
      <c r="U83" s="207"/>
      <c r="V83" s="79">
        <v>0.11898016997167139</v>
      </c>
      <c r="W83" s="79">
        <v>5.027932960893855E-2</v>
      </c>
      <c r="X83" s="79">
        <v>5.0147492625368731E-2</v>
      </c>
      <c r="Y83" s="79">
        <v>0.84135977337110479</v>
      </c>
      <c r="Z83" s="79">
        <v>0.94972067039106145</v>
      </c>
      <c r="AA83" s="79">
        <v>0.94985250737463123</v>
      </c>
      <c r="AB83" s="172">
        <v>3.4454277286135686</v>
      </c>
      <c r="AC83" s="172">
        <v>3.5949720670391057</v>
      </c>
      <c r="AD83" s="148">
        <v>3.7492625368731543</v>
      </c>
      <c r="AE83" s="174"/>
    </row>
    <row r="84" spans="1:31" s="11" customFormat="1" ht="18.75" customHeight="1" x14ac:dyDescent="0.25">
      <c r="A84" s="10">
        <v>17</v>
      </c>
      <c r="B84" s="206" t="s">
        <v>35</v>
      </c>
      <c r="C84" s="207"/>
      <c r="D84" s="207"/>
      <c r="E84" s="207"/>
      <c r="F84" s="207"/>
      <c r="G84" s="207"/>
      <c r="H84" s="207"/>
      <c r="I84" s="207"/>
      <c r="J84" s="207"/>
      <c r="K84" s="207"/>
      <c r="L84" s="207"/>
      <c r="M84" s="207"/>
      <c r="N84" s="207"/>
      <c r="O84" s="207"/>
      <c r="P84" s="207"/>
      <c r="Q84" s="207"/>
      <c r="R84" s="207"/>
      <c r="S84" s="207"/>
      <c r="T84" s="207"/>
      <c r="U84" s="207"/>
      <c r="V84" s="79">
        <v>0.22379603399433429</v>
      </c>
      <c r="W84" s="79">
        <v>0.11548556430446194</v>
      </c>
      <c r="X84" s="79">
        <v>0.11594202898550725</v>
      </c>
      <c r="Y84" s="79">
        <v>0.75070821529745047</v>
      </c>
      <c r="Z84" s="79">
        <v>0.884514435695538</v>
      </c>
      <c r="AA84" s="79">
        <v>0.88405797101449279</v>
      </c>
      <c r="AB84" s="172">
        <v>3.2093023255813948</v>
      </c>
      <c r="AC84" s="172">
        <v>3.5748031496063017</v>
      </c>
      <c r="AD84" s="148">
        <v>3.5333333333333328</v>
      </c>
      <c r="AE84" s="174"/>
    </row>
    <row r="85" spans="1:31" s="11" customFormat="1" ht="18.75" customHeight="1" x14ac:dyDescent="0.25">
      <c r="A85" s="10">
        <v>18</v>
      </c>
      <c r="B85" s="206" t="s">
        <v>75</v>
      </c>
      <c r="C85" s="207"/>
      <c r="D85" s="207"/>
      <c r="E85" s="207"/>
      <c r="F85" s="207"/>
      <c r="G85" s="207"/>
      <c r="H85" s="207"/>
      <c r="I85" s="207"/>
      <c r="J85" s="207"/>
      <c r="K85" s="207"/>
      <c r="L85" s="207"/>
      <c r="M85" s="207"/>
      <c r="N85" s="207"/>
      <c r="O85" s="207"/>
      <c r="P85" s="207"/>
      <c r="Q85" s="207"/>
      <c r="R85" s="207"/>
      <c r="S85" s="207"/>
      <c r="T85" s="207"/>
      <c r="U85" s="207"/>
      <c r="V85" s="79">
        <v>0.25212464589235128</v>
      </c>
      <c r="W85" s="79">
        <v>0.13624678663239073</v>
      </c>
      <c r="X85" s="79">
        <v>0.13714285714285715</v>
      </c>
      <c r="Y85" s="79">
        <v>0.71388101983002827</v>
      </c>
      <c r="Z85" s="79">
        <v>0.86375321336760924</v>
      </c>
      <c r="AA85" s="79">
        <v>0.86285714285714288</v>
      </c>
      <c r="AB85" s="172">
        <v>3.1378299120234607</v>
      </c>
      <c r="AC85" s="172">
        <v>3.5218508997429288</v>
      </c>
      <c r="AD85" s="148">
        <v>3.4971428571428596</v>
      </c>
      <c r="AE85" s="174"/>
    </row>
    <row r="86" spans="1:31" s="11" customFormat="1" ht="18.75" customHeight="1" x14ac:dyDescent="0.25">
      <c r="A86" s="10">
        <v>19</v>
      </c>
      <c r="B86" s="206" t="s">
        <v>76</v>
      </c>
      <c r="C86" s="207"/>
      <c r="D86" s="207"/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7"/>
      <c r="P86" s="207"/>
      <c r="Q86" s="207"/>
      <c r="R86" s="207"/>
      <c r="S86" s="207"/>
      <c r="T86" s="207"/>
      <c r="U86" s="207"/>
      <c r="V86" s="79">
        <v>0.50708215297450421</v>
      </c>
      <c r="W86" s="79">
        <v>0.26923076923076922</v>
      </c>
      <c r="X86" s="79">
        <v>0.30057803468208094</v>
      </c>
      <c r="Y86" s="79">
        <v>0.47025495750708213</v>
      </c>
      <c r="Z86" s="79">
        <v>0.73076923076923073</v>
      </c>
      <c r="AA86" s="79">
        <v>0.69942196531791911</v>
      </c>
      <c r="AB86" s="172">
        <v>2.5362318840579716</v>
      </c>
      <c r="AC86" s="172">
        <v>3.1179487179487162</v>
      </c>
      <c r="AD86" s="148">
        <v>3.0895953757225452</v>
      </c>
      <c r="AE86" s="174"/>
    </row>
    <row r="87" spans="1:31" s="11" customFormat="1" ht="18.75" customHeight="1" x14ac:dyDescent="0.25">
      <c r="A87" s="10">
        <v>20</v>
      </c>
      <c r="B87" s="206" t="s">
        <v>77</v>
      </c>
      <c r="C87" s="207"/>
      <c r="D87" s="207"/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7"/>
      <c r="P87" s="207"/>
      <c r="Q87" s="207"/>
      <c r="R87" s="207"/>
      <c r="S87" s="207"/>
      <c r="T87" s="207"/>
      <c r="U87" s="207"/>
      <c r="V87" s="79">
        <v>0.58356940509915012</v>
      </c>
      <c r="W87" s="79">
        <v>0.27061855670103091</v>
      </c>
      <c r="X87" s="79">
        <v>0.2832369942196532</v>
      </c>
      <c r="Y87" s="79">
        <v>0.38526912181303113</v>
      </c>
      <c r="Z87" s="79">
        <v>0.72938144329896903</v>
      </c>
      <c r="AA87" s="79">
        <v>0.7167630057803468</v>
      </c>
      <c r="AB87" s="172">
        <v>2.3333333333333313</v>
      </c>
      <c r="AC87" s="172">
        <v>3.1314432989690708</v>
      </c>
      <c r="AD87" s="148">
        <v>3.158959537572255</v>
      </c>
      <c r="AE87" s="174"/>
    </row>
    <row r="88" spans="1:31" s="11" customFormat="1" ht="18.75" customHeight="1" x14ac:dyDescent="0.25">
      <c r="A88" s="10">
        <v>21</v>
      </c>
      <c r="B88" s="206" t="s">
        <v>36</v>
      </c>
      <c r="C88" s="207"/>
      <c r="D88" s="207"/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7"/>
      <c r="P88" s="207"/>
      <c r="Q88" s="207"/>
      <c r="R88" s="207"/>
      <c r="S88" s="207"/>
      <c r="T88" s="207"/>
      <c r="U88" s="207"/>
      <c r="V88" s="79">
        <v>0.20396600566572237</v>
      </c>
      <c r="W88" s="79">
        <v>0.11139896373056994</v>
      </c>
      <c r="X88" s="79">
        <v>0.12931034482758622</v>
      </c>
      <c r="Y88" s="79">
        <v>0.76487252124645888</v>
      </c>
      <c r="Z88" s="79">
        <v>0.8886010362694301</v>
      </c>
      <c r="AA88" s="79">
        <v>0.87068965517241381</v>
      </c>
      <c r="AB88" s="172">
        <v>3.1608187134502899</v>
      </c>
      <c r="AC88" s="172">
        <v>3.4870466321243505</v>
      </c>
      <c r="AD88" s="148">
        <v>3.5229885057471284</v>
      </c>
      <c r="AE88" s="174"/>
    </row>
    <row r="89" spans="1:31" s="11" customFormat="1" ht="18.75" customHeight="1" x14ac:dyDescent="0.25">
      <c r="A89" s="10">
        <v>22</v>
      </c>
      <c r="B89" s="206" t="s">
        <v>37</v>
      </c>
      <c r="C89" s="207"/>
      <c r="D89" s="207"/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7"/>
      <c r="P89" s="207"/>
      <c r="Q89" s="207"/>
      <c r="R89" s="207"/>
      <c r="S89" s="207"/>
      <c r="T89" s="207"/>
      <c r="U89" s="207"/>
      <c r="V89" s="79">
        <v>0.22946175637393768</v>
      </c>
      <c r="W89" s="79">
        <v>0.14322916666666666</v>
      </c>
      <c r="X89" s="79">
        <v>0.14868804664723032</v>
      </c>
      <c r="Y89" s="79">
        <v>0.73371104815864019</v>
      </c>
      <c r="Z89" s="79">
        <v>0.85677083333333337</v>
      </c>
      <c r="AA89" s="79">
        <v>0.85131195335276966</v>
      </c>
      <c r="AB89" s="172">
        <v>3.0735294117647078</v>
      </c>
      <c r="AC89" s="172">
        <v>3.3776041666666656</v>
      </c>
      <c r="AD89" s="148">
        <v>3.3790087463556859</v>
      </c>
      <c r="AE89" s="174"/>
    </row>
    <row r="90" spans="1:31" s="11" customFormat="1" ht="18.75" x14ac:dyDescent="0.25">
      <c r="A90" s="10">
        <v>23</v>
      </c>
      <c r="B90" s="206" t="s">
        <v>78</v>
      </c>
      <c r="C90" s="207"/>
      <c r="D90" s="207"/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7"/>
      <c r="P90" s="207"/>
      <c r="Q90" s="207"/>
      <c r="R90" s="207"/>
      <c r="S90" s="207"/>
      <c r="T90" s="207"/>
      <c r="U90" s="207"/>
      <c r="V90" s="79">
        <v>0.24079320113314448</v>
      </c>
      <c r="W90" s="79">
        <v>0.18662952646239556</v>
      </c>
      <c r="X90" s="79">
        <v>0.20062695924764889</v>
      </c>
      <c r="Y90" s="79">
        <v>0.61756373937677056</v>
      </c>
      <c r="Z90" s="79">
        <v>0.8133704735376045</v>
      </c>
      <c r="AA90" s="79">
        <v>0.79937304075235105</v>
      </c>
      <c r="AB90" s="172">
        <v>2.9108910891089113</v>
      </c>
      <c r="AC90" s="172">
        <v>3.1587743732590536</v>
      </c>
      <c r="AD90" s="148">
        <v>3.1536050156739832</v>
      </c>
      <c r="AE90" s="174"/>
    </row>
    <row r="91" spans="1:31" s="178" customFormat="1" ht="18.75" customHeight="1" x14ac:dyDescent="0.25">
      <c r="A91" s="208" t="s">
        <v>38</v>
      </c>
      <c r="B91" s="209"/>
      <c r="C91" s="209"/>
      <c r="D91" s="209"/>
      <c r="E91" s="209"/>
      <c r="F91" s="209"/>
      <c r="G91" s="209"/>
      <c r="H91" s="209"/>
      <c r="I91" s="209"/>
      <c r="J91" s="209"/>
      <c r="K91" s="209"/>
      <c r="L91" s="209"/>
      <c r="M91" s="209"/>
      <c r="N91" s="209"/>
      <c r="O91" s="209"/>
      <c r="P91" s="209"/>
      <c r="Q91" s="209"/>
      <c r="R91" s="209"/>
      <c r="S91" s="209"/>
      <c r="T91" s="209"/>
      <c r="U91" s="210"/>
      <c r="V91" s="175">
        <v>0.29497167138810199</v>
      </c>
      <c r="W91" s="175">
        <v>0.16144975288303129</v>
      </c>
      <c r="X91" s="175">
        <v>0.17068713450292397</v>
      </c>
      <c r="Y91" s="175">
        <v>0.6597025495750708</v>
      </c>
      <c r="Z91" s="175">
        <v>0.83855024711696868</v>
      </c>
      <c r="AA91" s="175">
        <v>0.82931286549707606</v>
      </c>
      <c r="AB91" s="176">
        <v>2.9759205497417045</v>
      </c>
      <c r="AC91" s="176">
        <v>3.3705554131695239</v>
      </c>
      <c r="AD91" s="181">
        <v>3.3854869885526182</v>
      </c>
      <c r="AE91" s="174"/>
    </row>
    <row r="92" spans="1:31" s="9" customFormat="1" ht="18.75" customHeight="1" x14ac:dyDescent="0.25">
      <c r="A92" s="15"/>
      <c r="B92" s="16"/>
      <c r="C92" s="16"/>
      <c r="D92" s="17"/>
      <c r="E92" s="18"/>
      <c r="F92" s="19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90"/>
      <c r="Y92" s="90"/>
      <c r="Z92" s="90"/>
      <c r="AA92" s="90"/>
      <c r="AB92" s="90"/>
      <c r="AC92" s="90"/>
      <c r="AD92" s="90"/>
      <c r="AE92" s="170"/>
    </row>
    <row r="93" spans="1:31" s="9" customFormat="1" ht="37.5" customHeight="1" x14ac:dyDescent="0.25">
      <c r="A93" s="7"/>
      <c r="B93" s="211" t="s">
        <v>39</v>
      </c>
      <c r="C93" s="211"/>
      <c r="D93" s="211"/>
      <c r="E93" s="211"/>
      <c r="F93" s="211"/>
      <c r="G93" s="211"/>
      <c r="H93" s="211"/>
      <c r="I93" s="211"/>
      <c r="J93" s="211"/>
      <c r="K93" s="211"/>
      <c r="L93" s="211"/>
      <c r="M93" s="211"/>
      <c r="N93" s="211"/>
      <c r="O93" s="211"/>
      <c r="P93" s="211"/>
      <c r="Q93" s="211"/>
      <c r="R93" s="211"/>
      <c r="S93" s="211"/>
      <c r="T93" s="211"/>
      <c r="U93" s="214"/>
      <c r="V93" s="202" t="s">
        <v>157</v>
      </c>
      <c r="W93" s="202"/>
      <c r="X93" s="202"/>
      <c r="Y93" s="202" t="s">
        <v>156</v>
      </c>
      <c r="Z93" s="202"/>
      <c r="AA93" s="202"/>
      <c r="AB93" s="213" t="s">
        <v>16</v>
      </c>
      <c r="AC93" s="213"/>
      <c r="AD93" s="213"/>
      <c r="AE93" s="170"/>
    </row>
    <row r="94" spans="1:31" s="9" customFormat="1" ht="18.75" customHeight="1" x14ac:dyDescent="0.25">
      <c r="A94" s="7"/>
      <c r="B94" s="212"/>
      <c r="C94" s="212"/>
      <c r="D94" s="212"/>
      <c r="E94" s="212"/>
      <c r="F94" s="212"/>
      <c r="G94" s="212"/>
      <c r="H94" s="212"/>
      <c r="I94" s="212"/>
      <c r="J94" s="212"/>
      <c r="K94" s="212"/>
      <c r="L94" s="212"/>
      <c r="M94" s="212"/>
      <c r="N94" s="212"/>
      <c r="O94" s="212"/>
      <c r="P94" s="212"/>
      <c r="Q94" s="212"/>
      <c r="R94" s="212"/>
      <c r="S94" s="212"/>
      <c r="T94" s="212"/>
      <c r="U94" s="215"/>
      <c r="V94" s="171">
        <v>2009</v>
      </c>
      <c r="W94" s="171">
        <v>2011</v>
      </c>
      <c r="X94" s="171">
        <v>2013</v>
      </c>
      <c r="Y94" s="171">
        <v>2009</v>
      </c>
      <c r="Z94" s="171">
        <v>2011</v>
      </c>
      <c r="AA94" s="171">
        <v>2013</v>
      </c>
      <c r="AB94" s="169">
        <v>2009</v>
      </c>
      <c r="AC94" s="169">
        <v>2011</v>
      </c>
      <c r="AD94" s="169">
        <v>2013</v>
      </c>
      <c r="AE94" s="170"/>
    </row>
    <row r="95" spans="1:31" s="11" customFormat="1" ht="18.75" x14ac:dyDescent="0.25">
      <c r="A95" s="10">
        <v>24</v>
      </c>
      <c r="B95" s="206" t="s">
        <v>79</v>
      </c>
      <c r="C95" s="207"/>
      <c r="D95" s="207"/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7"/>
      <c r="P95" s="207"/>
      <c r="Q95" s="207"/>
      <c r="R95" s="207"/>
      <c r="S95" s="207"/>
      <c r="T95" s="207"/>
      <c r="U95" s="207"/>
      <c r="V95" s="79">
        <v>0.11898016997167139</v>
      </c>
      <c r="W95" s="79">
        <v>8.0103359173126609E-2</v>
      </c>
      <c r="X95" s="79">
        <v>0.10704225352112676</v>
      </c>
      <c r="Y95" s="79">
        <v>0.8356940509915014</v>
      </c>
      <c r="Z95" s="79">
        <v>0.91989664082687339</v>
      </c>
      <c r="AA95" s="79">
        <v>0.89295774647887327</v>
      </c>
      <c r="AB95" s="172">
        <v>3.7151335311572686</v>
      </c>
      <c r="AC95" s="172">
        <v>3.8036175710594327</v>
      </c>
      <c r="AD95" s="148">
        <v>3.7802816901408476</v>
      </c>
      <c r="AE95" s="174"/>
    </row>
    <row r="96" spans="1:31" s="11" customFormat="1" ht="18.75" customHeight="1" x14ac:dyDescent="0.25">
      <c r="A96" s="10">
        <v>25</v>
      </c>
      <c r="B96" s="206" t="s">
        <v>40</v>
      </c>
      <c r="C96" s="207"/>
      <c r="D96" s="207"/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7"/>
      <c r="P96" s="207"/>
      <c r="Q96" s="207"/>
      <c r="R96" s="207"/>
      <c r="S96" s="207"/>
      <c r="T96" s="207"/>
      <c r="U96" s="207"/>
      <c r="V96" s="79">
        <v>0.13881019830028329</v>
      </c>
      <c r="W96" s="79">
        <v>0.1111111111111111</v>
      </c>
      <c r="X96" s="79">
        <v>9.8591549295774641E-2</v>
      </c>
      <c r="Y96" s="79">
        <v>0.81869688385269124</v>
      </c>
      <c r="Z96" s="79">
        <v>0.88888888888888884</v>
      </c>
      <c r="AA96" s="79">
        <v>0.90140845070422537</v>
      </c>
      <c r="AB96" s="172">
        <v>3.6360946745562113</v>
      </c>
      <c r="AC96" s="172">
        <v>3.7416020671834622</v>
      </c>
      <c r="AD96" s="148">
        <v>3.7633802816901398</v>
      </c>
      <c r="AE96" s="174"/>
    </row>
    <row r="97" spans="1:31" s="178" customFormat="1" ht="18.75" customHeight="1" x14ac:dyDescent="0.25">
      <c r="A97" s="221" t="s">
        <v>41</v>
      </c>
      <c r="B97" s="221"/>
      <c r="C97" s="221"/>
      <c r="D97" s="221"/>
      <c r="E97" s="221"/>
      <c r="F97" s="221"/>
      <c r="G97" s="221"/>
      <c r="H97" s="221"/>
      <c r="I97" s="221"/>
      <c r="J97" s="221"/>
      <c r="K97" s="221"/>
      <c r="L97" s="221"/>
      <c r="M97" s="221"/>
      <c r="N97" s="221"/>
      <c r="O97" s="221"/>
      <c r="P97" s="221"/>
      <c r="Q97" s="221"/>
      <c r="R97" s="221"/>
      <c r="S97" s="221"/>
      <c r="T97" s="221"/>
      <c r="U97" s="208"/>
      <c r="V97" s="175">
        <v>0.12889518413597734</v>
      </c>
      <c r="W97" s="175">
        <v>9.5607235142118857E-2</v>
      </c>
      <c r="X97" s="175">
        <v>0.10281690140845071</v>
      </c>
      <c r="Y97" s="175">
        <v>0.82719546742209626</v>
      </c>
      <c r="Z97" s="175">
        <v>0.90439276485788112</v>
      </c>
      <c r="AA97" s="175">
        <v>0.89718309859154932</v>
      </c>
      <c r="AB97" s="176">
        <v>3.67561410285674</v>
      </c>
      <c r="AC97" s="176">
        <v>3.7726098191214472</v>
      </c>
      <c r="AD97" s="181">
        <v>3.7718309859154937</v>
      </c>
      <c r="AE97" s="174"/>
    </row>
    <row r="98" spans="1:31" s="9" customFormat="1" ht="18.75" customHeight="1" x14ac:dyDescent="0.25">
      <c r="A98" s="15"/>
      <c r="B98" s="16"/>
      <c r="C98" s="16"/>
      <c r="D98" s="17"/>
      <c r="E98" s="21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22"/>
      <c r="Y98" s="22"/>
      <c r="Z98" s="22"/>
      <c r="AA98" s="22"/>
      <c r="AB98" s="22"/>
      <c r="AC98" s="22"/>
      <c r="AD98" s="22"/>
      <c r="AE98" s="170"/>
    </row>
    <row r="99" spans="1:31" s="9" customFormat="1" ht="37.5" customHeight="1" x14ac:dyDescent="0.25">
      <c r="A99" s="7"/>
      <c r="B99" s="211" t="s">
        <v>42</v>
      </c>
      <c r="C99" s="211"/>
      <c r="D99" s="211"/>
      <c r="E99" s="211"/>
      <c r="F99" s="211"/>
      <c r="G99" s="211"/>
      <c r="H99" s="211"/>
      <c r="I99" s="211"/>
      <c r="J99" s="211"/>
      <c r="K99" s="211"/>
      <c r="L99" s="211"/>
      <c r="M99" s="211"/>
      <c r="N99" s="211"/>
      <c r="O99" s="211"/>
      <c r="P99" s="211"/>
      <c r="Q99" s="211"/>
      <c r="R99" s="211"/>
      <c r="S99" s="211"/>
      <c r="T99" s="211"/>
      <c r="U99" s="211"/>
      <c r="V99" s="202" t="s">
        <v>155</v>
      </c>
      <c r="W99" s="202"/>
      <c r="X99" s="202"/>
      <c r="Y99" s="202" t="s">
        <v>156</v>
      </c>
      <c r="Z99" s="202"/>
      <c r="AA99" s="202"/>
      <c r="AB99" s="213" t="s">
        <v>16</v>
      </c>
      <c r="AC99" s="213"/>
      <c r="AD99" s="213"/>
      <c r="AE99" s="170"/>
    </row>
    <row r="100" spans="1:31" s="9" customFormat="1" ht="18.75" customHeight="1" x14ac:dyDescent="0.25">
      <c r="A100" s="7"/>
      <c r="B100" s="212"/>
      <c r="C100" s="212"/>
      <c r="D100" s="212"/>
      <c r="E100" s="212"/>
      <c r="F100" s="212"/>
      <c r="G100" s="212"/>
      <c r="H100" s="212"/>
      <c r="I100" s="212"/>
      <c r="J100" s="212"/>
      <c r="K100" s="212"/>
      <c r="L100" s="212"/>
      <c r="M100" s="212"/>
      <c r="N100" s="212"/>
      <c r="O100" s="212"/>
      <c r="P100" s="212"/>
      <c r="Q100" s="212"/>
      <c r="R100" s="212"/>
      <c r="S100" s="212"/>
      <c r="T100" s="212"/>
      <c r="U100" s="212"/>
      <c r="V100" s="171">
        <v>2009</v>
      </c>
      <c r="W100" s="171">
        <v>2011</v>
      </c>
      <c r="X100" s="171">
        <v>2013</v>
      </c>
      <c r="Y100" s="171">
        <v>2009</v>
      </c>
      <c r="Z100" s="171">
        <v>2011</v>
      </c>
      <c r="AA100" s="171">
        <v>2013</v>
      </c>
      <c r="AB100" s="169">
        <v>2009</v>
      </c>
      <c r="AC100" s="169">
        <v>2011</v>
      </c>
      <c r="AD100" s="169">
        <v>2013</v>
      </c>
      <c r="AE100" s="170"/>
    </row>
    <row r="101" spans="1:31" s="11" customFormat="1" ht="18.75" customHeight="1" x14ac:dyDescent="0.25">
      <c r="A101" s="10">
        <v>26</v>
      </c>
      <c r="B101" s="206" t="s">
        <v>43</v>
      </c>
      <c r="C101" s="207"/>
      <c r="D101" s="207"/>
      <c r="E101" s="207"/>
      <c r="F101" s="207"/>
      <c r="G101" s="207"/>
      <c r="H101" s="207"/>
      <c r="I101" s="207"/>
      <c r="J101" s="207"/>
      <c r="K101" s="207"/>
      <c r="L101" s="207"/>
      <c r="M101" s="207"/>
      <c r="N101" s="207"/>
      <c r="O101" s="207"/>
      <c r="P101" s="207"/>
      <c r="Q101" s="207"/>
      <c r="R101" s="207"/>
      <c r="S101" s="207"/>
      <c r="T101" s="207"/>
      <c r="U101" s="207"/>
      <c r="V101" s="79">
        <v>0.1501416430594901</v>
      </c>
      <c r="W101" s="79">
        <v>0.12987012987012986</v>
      </c>
      <c r="X101" s="79">
        <v>0.10541310541310542</v>
      </c>
      <c r="Y101" s="79">
        <v>0.80736543909348446</v>
      </c>
      <c r="Z101" s="79">
        <v>0.87012987012987009</v>
      </c>
      <c r="AA101" s="79">
        <v>0.89458689458689455</v>
      </c>
      <c r="AB101" s="172">
        <v>3.4023668639053262</v>
      </c>
      <c r="AC101" s="172">
        <v>3.5194805194805188</v>
      </c>
      <c r="AD101" s="148">
        <v>3.5954415954415966</v>
      </c>
      <c r="AE101" s="174"/>
    </row>
    <row r="102" spans="1:31" s="11" customFormat="1" ht="18.75" customHeight="1" x14ac:dyDescent="0.25">
      <c r="A102" s="10">
        <v>27</v>
      </c>
      <c r="B102" s="206" t="s">
        <v>44</v>
      </c>
      <c r="C102" s="207"/>
      <c r="D102" s="207"/>
      <c r="E102" s="207"/>
      <c r="F102" s="207"/>
      <c r="G102" s="207"/>
      <c r="H102" s="207"/>
      <c r="I102" s="207"/>
      <c r="J102" s="207"/>
      <c r="K102" s="207"/>
      <c r="L102" s="207"/>
      <c r="M102" s="207"/>
      <c r="N102" s="207"/>
      <c r="O102" s="207"/>
      <c r="P102" s="207"/>
      <c r="Q102" s="207"/>
      <c r="R102" s="207"/>
      <c r="S102" s="207"/>
      <c r="T102" s="207"/>
      <c r="U102" s="207"/>
      <c r="V102" s="79">
        <v>0.11048158640226628</v>
      </c>
      <c r="W102" s="79">
        <v>0.11917098445595854</v>
      </c>
      <c r="X102" s="79">
        <v>0.10227272727272728</v>
      </c>
      <c r="Y102" s="79">
        <v>0.85552407932011332</v>
      </c>
      <c r="Z102" s="79">
        <v>0.88082901554404147</v>
      </c>
      <c r="AA102" s="79">
        <v>0.89772727272727271</v>
      </c>
      <c r="AB102" s="172">
        <v>3.4956011730205248</v>
      </c>
      <c r="AC102" s="172">
        <v>3.6036269430051795</v>
      </c>
      <c r="AD102" s="148">
        <v>3.6249999999999991</v>
      </c>
      <c r="AE102" s="174"/>
    </row>
    <row r="103" spans="1:31" s="11" customFormat="1" ht="18.75" x14ac:dyDescent="0.25">
      <c r="A103" s="10">
        <v>28</v>
      </c>
      <c r="B103" s="206" t="s">
        <v>80</v>
      </c>
      <c r="C103" s="207"/>
      <c r="D103" s="207"/>
      <c r="E103" s="207"/>
      <c r="F103" s="207"/>
      <c r="G103" s="207"/>
      <c r="H103" s="207"/>
      <c r="I103" s="207"/>
      <c r="J103" s="207"/>
      <c r="K103" s="207"/>
      <c r="L103" s="207"/>
      <c r="M103" s="207"/>
      <c r="N103" s="207"/>
      <c r="O103" s="207"/>
      <c r="P103" s="207"/>
      <c r="Q103" s="207"/>
      <c r="R103" s="207"/>
      <c r="S103" s="207"/>
      <c r="T103" s="207"/>
      <c r="U103" s="207"/>
      <c r="V103" s="79">
        <v>0.1643059490084986</v>
      </c>
      <c r="W103" s="79">
        <v>0.1421188630490956</v>
      </c>
      <c r="X103" s="79">
        <v>0.14772727272727273</v>
      </c>
      <c r="Y103" s="79">
        <v>0.77337110481586402</v>
      </c>
      <c r="Z103" s="79">
        <v>0.8578811369509044</v>
      </c>
      <c r="AA103" s="79">
        <v>0.85227272727272729</v>
      </c>
      <c r="AB103" s="172">
        <v>3.4622356495468285</v>
      </c>
      <c r="AC103" s="172">
        <v>3.6382428940568468</v>
      </c>
      <c r="AD103" s="148">
        <v>3.5937499999999996</v>
      </c>
      <c r="AE103" s="174"/>
    </row>
    <row r="104" spans="1:31" s="11" customFormat="1" ht="18.75" customHeight="1" x14ac:dyDescent="0.25">
      <c r="A104" s="10">
        <v>29</v>
      </c>
      <c r="B104" s="206" t="s">
        <v>45</v>
      </c>
      <c r="C104" s="207"/>
      <c r="D104" s="207"/>
      <c r="E104" s="207"/>
      <c r="F104" s="207"/>
      <c r="G104" s="207"/>
      <c r="H104" s="207"/>
      <c r="I104" s="207"/>
      <c r="J104" s="207"/>
      <c r="K104" s="207"/>
      <c r="L104" s="207"/>
      <c r="M104" s="207"/>
      <c r="N104" s="207"/>
      <c r="O104" s="207"/>
      <c r="P104" s="207"/>
      <c r="Q104" s="207"/>
      <c r="R104" s="207"/>
      <c r="S104" s="207"/>
      <c r="T104" s="207"/>
      <c r="U104" s="207"/>
      <c r="V104" s="79">
        <v>9.3484419263456089E-2</v>
      </c>
      <c r="W104" s="79">
        <v>7.2538860103626937E-2</v>
      </c>
      <c r="X104" s="79">
        <v>8.2857142857142851E-2</v>
      </c>
      <c r="Y104" s="79">
        <v>0.85835694050991507</v>
      </c>
      <c r="Z104" s="79">
        <v>0.92746113989637302</v>
      </c>
      <c r="AA104" s="79">
        <v>0.91714285714285715</v>
      </c>
      <c r="AB104" s="172">
        <v>3.7172619047619082</v>
      </c>
      <c r="AC104" s="172">
        <v>3.8367875647668379</v>
      </c>
      <c r="AD104" s="148">
        <v>3.8428571428571421</v>
      </c>
      <c r="AE104" s="174"/>
    </row>
    <row r="105" spans="1:31" s="11" customFormat="1" ht="18.75" customHeight="1" x14ac:dyDescent="0.25">
      <c r="A105" s="10">
        <v>30</v>
      </c>
      <c r="B105" s="206" t="s">
        <v>46</v>
      </c>
      <c r="C105" s="207"/>
      <c r="D105" s="207"/>
      <c r="E105" s="207"/>
      <c r="F105" s="207"/>
      <c r="G105" s="207"/>
      <c r="H105" s="207"/>
      <c r="I105" s="207"/>
      <c r="J105" s="207"/>
      <c r="K105" s="207"/>
      <c r="L105" s="207"/>
      <c r="M105" s="207"/>
      <c r="N105" s="207"/>
      <c r="O105" s="207"/>
      <c r="P105" s="207"/>
      <c r="Q105" s="207"/>
      <c r="R105" s="207"/>
      <c r="S105" s="207"/>
      <c r="T105" s="207"/>
      <c r="U105" s="207"/>
      <c r="V105" s="79">
        <v>0.21813031161473087</v>
      </c>
      <c r="W105" s="79">
        <v>0.15104166666666666</v>
      </c>
      <c r="X105" s="79">
        <v>0.1623931623931624</v>
      </c>
      <c r="Y105" s="79">
        <v>0.75070821529745047</v>
      </c>
      <c r="Z105" s="79">
        <v>0.84895833333333337</v>
      </c>
      <c r="AA105" s="79">
        <v>0.83760683760683763</v>
      </c>
      <c r="AB105" s="172">
        <v>3.1783625730994149</v>
      </c>
      <c r="AC105" s="172">
        <v>3.3723958333333326</v>
      </c>
      <c r="AD105" s="148">
        <v>3.4216524216524218</v>
      </c>
      <c r="AE105" s="174"/>
    </row>
    <row r="106" spans="1:31" s="178" customFormat="1" ht="18.75" customHeight="1" x14ac:dyDescent="0.25">
      <c r="A106" s="208" t="s">
        <v>47</v>
      </c>
      <c r="B106" s="209"/>
      <c r="C106" s="209"/>
      <c r="D106" s="209"/>
      <c r="E106" s="209"/>
      <c r="F106" s="209"/>
      <c r="G106" s="209"/>
      <c r="H106" s="209"/>
      <c r="I106" s="209"/>
      <c r="J106" s="209"/>
      <c r="K106" s="209"/>
      <c r="L106" s="209"/>
      <c r="M106" s="209"/>
      <c r="N106" s="209"/>
      <c r="O106" s="209"/>
      <c r="P106" s="209"/>
      <c r="Q106" s="209"/>
      <c r="R106" s="209"/>
      <c r="S106" s="209"/>
      <c r="T106" s="209"/>
      <c r="U106" s="210"/>
      <c r="V106" s="175">
        <v>0.14730878186968838</v>
      </c>
      <c r="W106" s="175">
        <v>0.1229253112033195</v>
      </c>
      <c r="X106" s="175">
        <v>0.12015945330296128</v>
      </c>
      <c r="Y106" s="175">
        <v>0.80906515580736549</v>
      </c>
      <c r="Z106" s="175">
        <v>0.87707468879668049</v>
      </c>
      <c r="AA106" s="175">
        <v>0.87984054669703871</v>
      </c>
      <c r="AB106" s="176">
        <v>3.4511656328668012</v>
      </c>
      <c r="AC106" s="176">
        <v>3.5941067509285434</v>
      </c>
      <c r="AD106" s="181">
        <v>3.6157402319902316</v>
      </c>
      <c r="AE106" s="174"/>
    </row>
    <row r="107" spans="1:31" s="9" customFormat="1" ht="18.75" customHeight="1" x14ac:dyDescent="0.25">
      <c r="A107" s="15"/>
      <c r="B107" s="16"/>
      <c r="C107" s="16"/>
      <c r="D107" s="17"/>
      <c r="E107" s="21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22"/>
      <c r="Y107" s="22"/>
      <c r="Z107" s="22"/>
      <c r="AA107" s="22"/>
      <c r="AB107" s="22"/>
      <c r="AC107" s="22"/>
      <c r="AD107" s="22"/>
      <c r="AE107" s="170"/>
    </row>
    <row r="108" spans="1:31" s="9" customFormat="1" ht="37.5" customHeight="1" x14ac:dyDescent="0.25">
      <c r="A108" s="7"/>
      <c r="B108" s="211" t="s">
        <v>48</v>
      </c>
      <c r="C108" s="211"/>
      <c r="D108" s="211"/>
      <c r="E108" s="211"/>
      <c r="F108" s="211"/>
      <c r="G108" s="211"/>
      <c r="H108" s="211"/>
      <c r="I108" s="211"/>
      <c r="J108" s="211"/>
      <c r="K108" s="211"/>
      <c r="L108" s="211"/>
      <c r="M108" s="211"/>
      <c r="N108" s="211"/>
      <c r="O108" s="211"/>
      <c r="P108" s="211"/>
      <c r="Q108" s="211"/>
      <c r="R108" s="211"/>
      <c r="S108" s="211"/>
      <c r="T108" s="211"/>
      <c r="U108" s="211"/>
      <c r="V108" s="202" t="s">
        <v>157</v>
      </c>
      <c r="W108" s="202"/>
      <c r="X108" s="202"/>
      <c r="Y108" s="202" t="s">
        <v>156</v>
      </c>
      <c r="Z108" s="202"/>
      <c r="AA108" s="202"/>
      <c r="AB108" s="213" t="s">
        <v>16</v>
      </c>
      <c r="AC108" s="213"/>
      <c r="AD108" s="213"/>
      <c r="AE108" s="170"/>
    </row>
    <row r="109" spans="1:31" s="9" customFormat="1" ht="18.75" customHeight="1" x14ac:dyDescent="0.25">
      <c r="A109" s="7"/>
      <c r="B109" s="212"/>
      <c r="C109" s="212"/>
      <c r="D109" s="212"/>
      <c r="E109" s="212"/>
      <c r="F109" s="212"/>
      <c r="G109" s="212"/>
      <c r="H109" s="212"/>
      <c r="I109" s="212"/>
      <c r="J109" s="212"/>
      <c r="K109" s="212"/>
      <c r="L109" s="212"/>
      <c r="M109" s="212"/>
      <c r="N109" s="212"/>
      <c r="O109" s="212"/>
      <c r="P109" s="212"/>
      <c r="Q109" s="212"/>
      <c r="R109" s="212"/>
      <c r="S109" s="212"/>
      <c r="T109" s="212"/>
      <c r="U109" s="212"/>
      <c r="V109" s="171">
        <v>2009</v>
      </c>
      <c r="W109" s="171">
        <v>2011</v>
      </c>
      <c r="X109" s="171">
        <v>2013</v>
      </c>
      <c r="Y109" s="171">
        <v>2009</v>
      </c>
      <c r="Z109" s="171">
        <v>2011</v>
      </c>
      <c r="AA109" s="171">
        <v>2013</v>
      </c>
      <c r="AB109" s="169">
        <v>2009</v>
      </c>
      <c r="AC109" s="169">
        <v>2011</v>
      </c>
      <c r="AD109" s="169">
        <v>2013</v>
      </c>
      <c r="AE109" s="170"/>
    </row>
    <row r="110" spans="1:31" s="11" customFormat="1" ht="33.75" customHeight="1" x14ac:dyDescent="0.25">
      <c r="A110" s="10">
        <v>31</v>
      </c>
      <c r="B110" s="206" t="s">
        <v>81</v>
      </c>
      <c r="C110" s="207"/>
      <c r="D110" s="207"/>
      <c r="E110" s="207"/>
      <c r="F110" s="207"/>
      <c r="G110" s="207"/>
      <c r="H110" s="207"/>
      <c r="I110" s="207"/>
      <c r="J110" s="207"/>
      <c r="K110" s="207"/>
      <c r="L110" s="207"/>
      <c r="M110" s="207"/>
      <c r="N110" s="207"/>
      <c r="O110" s="207"/>
      <c r="P110" s="207"/>
      <c r="Q110" s="207"/>
      <c r="R110" s="207"/>
      <c r="S110" s="207"/>
      <c r="T110" s="207"/>
      <c r="U110" s="207"/>
      <c r="V110" s="79">
        <v>0.53257790368271951</v>
      </c>
      <c r="W110" s="79">
        <v>0.46478873239436619</v>
      </c>
      <c r="X110" s="79">
        <v>0.58950617283950613</v>
      </c>
      <c r="Y110" s="79">
        <v>0.40226628895184136</v>
      </c>
      <c r="Z110" s="79">
        <v>0.53521126760563376</v>
      </c>
      <c r="AA110" s="79">
        <v>0.41049382716049382</v>
      </c>
      <c r="AB110" s="172">
        <v>2.3606060606060622</v>
      </c>
      <c r="AC110" s="172">
        <v>2.650704225352114</v>
      </c>
      <c r="AD110" s="148">
        <v>2.3209876543209891</v>
      </c>
      <c r="AE110" s="174"/>
    </row>
    <row r="111" spans="1:31" s="11" customFormat="1" ht="18.75" x14ac:dyDescent="0.25">
      <c r="A111" s="10">
        <v>32</v>
      </c>
      <c r="B111" s="206" t="s">
        <v>82</v>
      </c>
      <c r="C111" s="207"/>
      <c r="D111" s="207"/>
      <c r="E111" s="207"/>
      <c r="F111" s="207"/>
      <c r="G111" s="207"/>
      <c r="H111" s="207"/>
      <c r="I111" s="207"/>
      <c r="J111" s="207"/>
      <c r="K111" s="207"/>
      <c r="L111" s="207"/>
      <c r="M111" s="207"/>
      <c r="N111" s="207"/>
      <c r="O111" s="207"/>
      <c r="P111" s="207"/>
      <c r="Q111" s="207"/>
      <c r="R111" s="207"/>
      <c r="S111" s="207"/>
      <c r="T111" s="207"/>
      <c r="U111" s="207"/>
      <c r="V111" s="79">
        <v>0.61189801699716717</v>
      </c>
      <c r="W111" s="79">
        <v>0.6495726495726496</v>
      </c>
      <c r="X111" s="79">
        <v>0.65312499999999996</v>
      </c>
      <c r="Y111" s="79">
        <v>0.31444759206798867</v>
      </c>
      <c r="Z111" s="79">
        <v>0.3504273504273504</v>
      </c>
      <c r="AA111" s="79">
        <v>0.34687499999999999</v>
      </c>
      <c r="AB111" s="172">
        <v>2.155963302752296</v>
      </c>
      <c r="AC111" s="172">
        <v>2.205128205128204</v>
      </c>
      <c r="AD111" s="148">
        <v>2.1125000000000012</v>
      </c>
      <c r="AE111" s="174"/>
    </row>
    <row r="112" spans="1:31" s="11" customFormat="1" ht="18.75" customHeight="1" x14ac:dyDescent="0.25">
      <c r="A112" s="10">
        <v>33</v>
      </c>
      <c r="B112" s="206" t="s">
        <v>49</v>
      </c>
      <c r="C112" s="207"/>
      <c r="D112" s="207"/>
      <c r="E112" s="207"/>
      <c r="F112" s="207"/>
      <c r="G112" s="207"/>
      <c r="H112" s="207"/>
      <c r="I112" s="207"/>
      <c r="J112" s="207"/>
      <c r="K112" s="207"/>
      <c r="L112" s="207"/>
      <c r="M112" s="207"/>
      <c r="N112" s="207"/>
      <c r="O112" s="207"/>
      <c r="P112" s="207"/>
      <c r="Q112" s="207"/>
      <c r="R112" s="207"/>
      <c r="S112" s="207"/>
      <c r="T112" s="207"/>
      <c r="U112" s="207"/>
      <c r="V112" s="79">
        <v>0.35127478753541075</v>
      </c>
      <c r="W112" s="79">
        <v>0.26256983240223464</v>
      </c>
      <c r="X112" s="79">
        <v>0.34848484848484851</v>
      </c>
      <c r="Y112" s="79">
        <v>0.60339943342776203</v>
      </c>
      <c r="Z112" s="79">
        <v>0.73743016759776536</v>
      </c>
      <c r="AA112" s="79">
        <v>0.65151515151515149</v>
      </c>
      <c r="AB112" s="172">
        <v>2.8605341246290803</v>
      </c>
      <c r="AC112" s="172">
        <v>3.1955307262569819</v>
      </c>
      <c r="AD112" s="148">
        <v>3.0424242424242447</v>
      </c>
      <c r="AE112" s="174"/>
    </row>
    <row r="113" spans="1:31" s="11" customFormat="1" ht="18.75" customHeight="1" x14ac:dyDescent="0.25">
      <c r="A113" s="10">
        <v>34</v>
      </c>
      <c r="B113" s="206" t="s">
        <v>83</v>
      </c>
      <c r="C113" s="207"/>
      <c r="D113" s="207"/>
      <c r="E113" s="207"/>
      <c r="F113" s="207"/>
      <c r="G113" s="207"/>
      <c r="H113" s="207"/>
      <c r="I113" s="207"/>
      <c r="J113" s="207"/>
      <c r="K113" s="207"/>
      <c r="L113" s="207"/>
      <c r="M113" s="207"/>
      <c r="N113" s="207"/>
      <c r="O113" s="207"/>
      <c r="P113" s="207"/>
      <c r="Q113" s="207"/>
      <c r="R113" s="207"/>
      <c r="S113" s="207"/>
      <c r="T113" s="207"/>
      <c r="U113" s="207"/>
      <c r="V113" s="79">
        <v>0.48725212464589235</v>
      </c>
      <c r="W113" s="79">
        <v>0.38028169014084506</v>
      </c>
      <c r="X113" s="79">
        <v>0.45209580838323354</v>
      </c>
      <c r="Y113" s="79">
        <v>0.46742209631728043</v>
      </c>
      <c r="Z113" s="79">
        <v>0.61971830985915488</v>
      </c>
      <c r="AA113" s="79">
        <v>0.54790419161676651</v>
      </c>
      <c r="AB113" s="172">
        <v>2.4629080118694358</v>
      </c>
      <c r="AC113" s="172">
        <v>2.8816901408450706</v>
      </c>
      <c r="AD113" s="148">
        <v>2.7035928143712602</v>
      </c>
      <c r="AE113" s="174"/>
    </row>
    <row r="114" spans="1:31" s="11" customFormat="1" ht="18.75" customHeight="1" x14ac:dyDescent="0.25">
      <c r="A114" s="10">
        <v>35</v>
      </c>
      <c r="B114" s="206" t="s">
        <v>84</v>
      </c>
      <c r="C114" s="207"/>
      <c r="D114" s="207"/>
      <c r="E114" s="207"/>
      <c r="F114" s="207"/>
      <c r="G114" s="207"/>
      <c r="H114" s="207"/>
      <c r="I114" s="207"/>
      <c r="J114" s="207"/>
      <c r="K114" s="207"/>
      <c r="L114" s="207"/>
      <c r="M114" s="207"/>
      <c r="N114" s="207"/>
      <c r="O114" s="207"/>
      <c r="P114" s="207"/>
      <c r="Q114" s="207"/>
      <c r="R114" s="207"/>
      <c r="S114" s="207"/>
      <c r="T114" s="207"/>
      <c r="U114" s="207"/>
      <c r="V114" s="79">
        <v>0.39093484419263458</v>
      </c>
      <c r="W114" s="79">
        <v>0.2073170731707317</v>
      </c>
      <c r="X114" s="79">
        <v>0.20795107033639143</v>
      </c>
      <c r="Y114" s="79">
        <v>0.52691218130311612</v>
      </c>
      <c r="Z114" s="79">
        <v>0.79268292682926833</v>
      </c>
      <c r="AA114" s="79">
        <v>0.79204892966360851</v>
      </c>
      <c r="AB114" s="172">
        <v>2.706790123456789</v>
      </c>
      <c r="AC114" s="172">
        <v>3.4237804878048808</v>
      </c>
      <c r="AD114" s="148">
        <v>3.3501683501683486</v>
      </c>
      <c r="AE114" s="174"/>
    </row>
    <row r="115" spans="1:31" s="178" customFormat="1" ht="18.75" customHeight="1" x14ac:dyDescent="0.25">
      <c r="A115" s="208" t="s">
        <v>50</v>
      </c>
      <c r="B115" s="209"/>
      <c r="C115" s="209"/>
      <c r="D115" s="209"/>
      <c r="E115" s="209"/>
      <c r="F115" s="209"/>
      <c r="G115" s="209"/>
      <c r="H115" s="209"/>
      <c r="I115" s="209"/>
      <c r="J115" s="209"/>
      <c r="K115" s="209"/>
      <c r="L115" s="209"/>
      <c r="M115" s="209"/>
      <c r="N115" s="209"/>
      <c r="O115" s="209"/>
      <c r="P115" s="209"/>
      <c r="Q115" s="209"/>
      <c r="R115" s="209"/>
      <c r="S115" s="209"/>
      <c r="T115" s="209"/>
      <c r="U115" s="210"/>
      <c r="V115" s="175">
        <v>0.47478753541076485</v>
      </c>
      <c r="W115" s="175">
        <v>0.39496279336004581</v>
      </c>
      <c r="X115" s="175">
        <v>0.44892966360856268</v>
      </c>
      <c r="Y115" s="175">
        <v>0.46288951841359771</v>
      </c>
      <c r="Z115" s="175">
        <v>0.60503720663995419</v>
      </c>
      <c r="AA115" s="175">
        <v>0.55107033639143732</v>
      </c>
      <c r="AB115" s="176">
        <v>2.5093603246627327</v>
      </c>
      <c r="AC115" s="176">
        <v>2.8713667570774497</v>
      </c>
      <c r="AD115" s="181">
        <v>2.7059346122569687</v>
      </c>
      <c r="AE115" s="174"/>
    </row>
    <row r="116" spans="1:31" s="9" customFormat="1" ht="18.75" customHeight="1" x14ac:dyDescent="0.25">
      <c r="A116" s="15"/>
      <c r="B116" s="16"/>
      <c r="C116" s="16"/>
      <c r="D116" s="17"/>
      <c r="E116" s="21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22"/>
      <c r="Y116" s="22"/>
      <c r="Z116" s="22"/>
      <c r="AA116" s="22"/>
      <c r="AB116" s="22"/>
      <c r="AC116" s="22"/>
      <c r="AD116" s="22"/>
      <c r="AE116" s="170"/>
    </row>
    <row r="117" spans="1:31" s="9" customFormat="1" ht="37.5" customHeight="1" x14ac:dyDescent="0.25">
      <c r="A117" s="7"/>
      <c r="B117" s="211" t="s">
        <v>51</v>
      </c>
      <c r="C117" s="211"/>
      <c r="D117" s="211"/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02" t="s">
        <v>157</v>
      </c>
      <c r="W117" s="220"/>
      <c r="X117" s="220"/>
      <c r="Y117" s="202" t="s">
        <v>156</v>
      </c>
      <c r="Z117" s="220"/>
      <c r="AA117" s="220"/>
      <c r="AB117" s="213" t="s">
        <v>16</v>
      </c>
      <c r="AC117" s="220"/>
      <c r="AD117" s="220"/>
      <c r="AE117" s="170"/>
    </row>
    <row r="118" spans="1:31" s="9" customFormat="1" ht="18.75" customHeight="1" x14ac:dyDescent="0.25">
      <c r="A118" s="7"/>
      <c r="B118" s="212"/>
      <c r="C118" s="212"/>
      <c r="D118" s="212"/>
      <c r="E118" s="212"/>
      <c r="F118" s="212"/>
      <c r="G118" s="212"/>
      <c r="H118" s="212"/>
      <c r="I118" s="212"/>
      <c r="J118" s="212"/>
      <c r="K118" s="212"/>
      <c r="L118" s="212"/>
      <c r="M118" s="212"/>
      <c r="N118" s="212"/>
      <c r="O118" s="212"/>
      <c r="P118" s="212"/>
      <c r="Q118" s="212"/>
      <c r="R118" s="212"/>
      <c r="S118" s="212"/>
      <c r="T118" s="212"/>
      <c r="U118" s="212"/>
      <c r="V118" s="171">
        <v>2009</v>
      </c>
      <c r="W118" s="171">
        <v>2011</v>
      </c>
      <c r="X118" s="171">
        <v>2013</v>
      </c>
      <c r="Y118" s="171">
        <v>2009</v>
      </c>
      <c r="Z118" s="171">
        <v>2011</v>
      </c>
      <c r="AA118" s="171">
        <v>2013</v>
      </c>
      <c r="AB118" s="169">
        <v>2009</v>
      </c>
      <c r="AC118" s="169">
        <v>2011</v>
      </c>
      <c r="AD118" s="169">
        <v>2013</v>
      </c>
      <c r="AE118" s="170"/>
    </row>
    <row r="119" spans="1:31" s="11" customFormat="1" ht="18.75" customHeight="1" x14ac:dyDescent="0.25">
      <c r="A119" s="10">
        <v>36</v>
      </c>
      <c r="B119" s="206" t="s">
        <v>85</v>
      </c>
      <c r="C119" s="207"/>
      <c r="D119" s="207"/>
      <c r="E119" s="207"/>
      <c r="F119" s="207"/>
      <c r="G119" s="207"/>
      <c r="H119" s="207"/>
      <c r="I119" s="207"/>
      <c r="J119" s="207"/>
      <c r="K119" s="207"/>
      <c r="L119" s="207"/>
      <c r="M119" s="207"/>
      <c r="N119" s="207"/>
      <c r="O119" s="207"/>
      <c r="P119" s="207"/>
      <c r="Q119" s="207"/>
      <c r="R119" s="207"/>
      <c r="S119" s="207"/>
      <c r="T119" s="207"/>
      <c r="U119" s="207"/>
      <c r="V119" s="79">
        <v>0.21813031161473087</v>
      </c>
      <c r="W119" s="79">
        <v>0.25966850828729282</v>
      </c>
      <c r="X119" s="79">
        <v>0.30930930930930933</v>
      </c>
      <c r="Y119" s="79">
        <v>0.73937677053824358</v>
      </c>
      <c r="Z119" s="79">
        <v>0.74033149171270718</v>
      </c>
      <c r="AA119" s="79">
        <v>0.69069069069069067</v>
      </c>
      <c r="AB119" s="172">
        <v>3.1656804733727819</v>
      </c>
      <c r="AC119" s="172">
        <v>3.0911602209944764</v>
      </c>
      <c r="AD119" s="148">
        <v>2.912912912912915</v>
      </c>
      <c r="AE119" s="174"/>
    </row>
    <row r="120" spans="1:31" s="11" customFormat="1" ht="18.75" customHeight="1" x14ac:dyDescent="0.25">
      <c r="A120" s="10">
        <v>37</v>
      </c>
      <c r="B120" s="206" t="s">
        <v>86</v>
      </c>
      <c r="C120" s="207"/>
      <c r="D120" s="207"/>
      <c r="E120" s="207"/>
      <c r="F120" s="207"/>
      <c r="G120" s="207"/>
      <c r="H120" s="207"/>
      <c r="I120" s="207"/>
      <c r="J120" s="207"/>
      <c r="K120" s="207"/>
      <c r="L120" s="207"/>
      <c r="M120" s="207"/>
      <c r="N120" s="207"/>
      <c r="O120" s="207"/>
      <c r="P120" s="207"/>
      <c r="Q120" s="207"/>
      <c r="R120" s="207"/>
      <c r="S120" s="207"/>
      <c r="T120" s="207"/>
      <c r="U120" s="207"/>
      <c r="V120" s="79">
        <v>0.14447592067988668</v>
      </c>
      <c r="W120" s="79">
        <v>0.1941747572815534</v>
      </c>
      <c r="X120" s="79">
        <v>0.25795053003533569</v>
      </c>
      <c r="Y120" s="79">
        <v>0.71388101983002827</v>
      </c>
      <c r="Z120" s="79">
        <v>0.80582524271844658</v>
      </c>
      <c r="AA120" s="79">
        <v>0.74204946996466437</v>
      </c>
      <c r="AB120" s="172">
        <v>3.4092409240924071</v>
      </c>
      <c r="AC120" s="172">
        <v>3.4340836012861722</v>
      </c>
      <c r="AD120" s="148">
        <v>3.1130742049469968</v>
      </c>
      <c r="AE120" s="174"/>
    </row>
    <row r="121" spans="1:31" s="11" customFormat="1" ht="18.75" customHeight="1" x14ac:dyDescent="0.25">
      <c r="A121" s="10">
        <v>38</v>
      </c>
      <c r="B121" s="206" t="s">
        <v>87</v>
      </c>
      <c r="C121" s="207"/>
      <c r="D121" s="207"/>
      <c r="E121" s="207"/>
      <c r="F121" s="207"/>
      <c r="G121" s="207"/>
      <c r="H121" s="207"/>
      <c r="I121" s="207"/>
      <c r="J121" s="207"/>
      <c r="K121" s="207"/>
      <c r="L121" s="207"/>
      <c r="M121" s="207"/>
      <c r="N121" s="207"/>
      <c r="O121" s="207"/>
      <c r="P121" s="207"/>
      <c r="Q121" s="207"/>
      <c r="R121" s="207"/>
      <c r="S121" s="207"/>
      <c r="T121" s="207"/>
      <c r="U121" s="207"/>
      <c r="V121" s="79">
        <v>0.29745042492917845</v>
      </c>
      <c r="W121" s="79">
        <v>0.3235294117647059</v>
      </c>
      <c r="X121" s="79">
        <v>0.34504792332268369</v>
      </c>
      <c r="Y121" s="79">
        <v>0.65439093484419264</v>
      </c>
      <c r="Z121" s="79">
        <v>0.67647058823529416</v>
      </c>
      <c r="AA121" s="79">
        <v>0.65495207667731625</v>
      </c>
      <c r="AB121" s="172">
        <v>2.9672619047619029</v>
      </c>
      <c r="AC121" s="172">
        <v>2.9441176470588246</v>
      </c>
      <c r="AD121" s="148">
        <v>2.8338658146964826</v>
      </c>
      <c r="AE121" s="174"/>
    </row>
    <row r="122" spans="1:31" s="11" customFormat="1" ht="18.75" x14ac:dyDescent="0.25">
      <c r="A122" s="10">
        <v>39</v>
      </c>
      <c r="B122" s="206" t="s">
        <v>52</v>
      </c>
      <c r="C122" s="207"/>
      <c r="D122" s="207"/>
      <c r="E122" s="207"/>
      <c r="F122" s="207"/>
      <c r="G122" s="207"/>
      <c r="H122" s="207"/>
      <c r="I122" s="207"/>
      <c r="J122" s="207"/>
      <c r="K122" s="207"/>
      <c r="L122" s="207"/>
      <c r="M122" s="207"/>
      <c r="N122" s="207"/>
      <c r="O122" s="207"/>
      <c r="P122" s="207"/>
      <c r="Q122" s="207"/>
      <c r="R122" s="207"/>
      <c r="S122" s="207"/>
      <c r="T122" s="207"/>
      <c r="U122" s="207"/>
      <c r="V122" s="79">
        <v>0.40509915014164305</v>
      </c>
      <c r="W122" s="79">
        <v>0.36871508379888268</v>
      </c>
      <c r="X122" s="79">
        <v>0.31927710843373491</v>
      </c>
      <c r="Y122" s="79">
        <v>0.52691218130311612</v>
      </c>
      <c r="Z122" s="79">
        <v>0.63128491620111726</v>
      </c>
      <c r="AA122" s="79">
        <v>0.68072289156626509</v>
      </c>
      <c r="AB122" s="172">
        <v>2.677811550151973</v>
      </c>
      <c r="AC122" s="172">
        <v>2.868715083798882</v>
      </c>
      <c r="AD122" s="148">
        <v>2.9548192771084354</v>
      </c>
      <c r="AE122" s="174"/>
    </row>
    <row r="123" spans="1:31" s="11" customFormat="1" ht="18.75" x14ac:dyDescent="0.25">
      <c r="A123" s="10">
        <v>40</v>
      </c>
      <c r="B123" s="206" t="s">
        <v>53</v>
      </c>
      <c r="C123" s="207"/>
      <c r="D123" s="207"/>
      <c r="E123" s="207"/>
      <c r="F123" s="207"/>
      <c r="G123" s="207"/>
      <c r="H123" s="207"/>
      <c r="I123" s="207"/>
      <c r="J123" s="207"/>
      <c r="K123" s="207"/>
      <c r="L123" s="207"/>
      <c r="M123" s="207"/>
      <c r="N123" s="207"/>
      <c r="O123" s="207"/>
      <c r="P123" s="207"/>
      <c r="Q123" s="207"/>
      <c r="R123" s="207"/>
      <c r="S123" s="207"/>
      <c r="T123" s="207"/>
      <c r="U123" s="207"/>
      <c r="V123" s="79">
        <v>0.5637393767705382</v>
      </c>
      <c r="W123" s="79">
        <v>0.54154727793696278</v>
      </c>
      <c r="X123" s="79">
        <v>0.52531645569620256</v>
      </c>
      <c r="Y123" s="79">
        <v>0.36827195467422097</v>
      </c>
      <c r="Z123" s="79">
        <v>0.45845272206303728</v>
      </c>
      <c r="AA123" s="79">
        <v>0.47468354430379744</v>
      </c>
      <c r="AB123" s="172">
        <v>2.2674772036474162</v>
      </c>
      <c r="AC123" s="172">
        <v>2.4355300859598845</v>
      </c>
      <c r="AD123" s="148">
        <v>2.4683544303797476</v>
      </c>
      <c r="AE123" s="174"/>
    </row>
    <row r="124" spans="1:31" s="11" customFormat="1" ht="32.25" customHeight="1" x14ac:dyDescent="0.25">
      <c r="A124" s="10">
        <v>41</v>
      </c>
      <c r="B124" s="206" t="s">
        <v>54</v>
      </c>
      <c r="C124" s="207"/>
      <c r="D124" s="207"/>
      <c r="E124" s="207"/>
      <c r="F124" s="207"/>
      <c r="G124" s="207"/>
      <c r="H124" s="207"/>
      <c r="I124" s="207"/>
      <c r="J124" s="207"/>
      <c r="K124" s="207"/>
      <c r="L124" s="207"/>
      <c r="M124" s="207"/>
      <c r="N124" s="207"/>
      <c r="O124" s="207"/>
      <c r="P124" s="207"/>
      <c r="Q124" s="207"/>
      <c r="R124" s="207"/>
      <c r="S124" s="207"/>
      <c r="T124" s="207"/>
      <c r="U124" s="207"/>
      <c r="V124" s="79">
        <v>0.22662889518413598</v>
      </c>
      <c r="W124" s="79">
        <v>0.22950819672131148</v>
      </c>
      <c r="X124" s="79">
        <v>0.27058823529411763</v>
      </c>
      <c r="Y124" s="79">
        <v>0.73371104815864019</v>
      </c>
      <c r="Z124" s="79">
        <v>0.77049180327868849</v>
      </c>
      <c r="AA124" s="79">
        <v>0.72941176470588232</v>
      </c>
      <c r="AB124" s="172">
        <v>3.0796460176991158</v>
      </c>
      <c r="AC124" s="172">
        <v>3.1939890710382519</v>
      </c>
      <c r="AD124" s="148">
        <v>3.047058823529412</v>
      </c>
      <c r="AE124" s="174"/>
    </row>
    <row r="125" spans="1:31" s="11" customFormat="1" ht="18.75" customHeight="1" x14ac:dyDescent="0.25">
      <c r="A125" s="10">
        <v>42</v>
      </c>
      <c r="B125" s="206" t="s">
        <v>55</v>
      </c>
      <c r="C125" s="207"/>
      <c r="D125" s="207"/>
      <c r="E125" s="207"/>
      <c r="F125" s="207"/>
      <c r="G125" s="207"/>
      <c r="H125" s="207"/>
      <c r="I125" s="207"/>
      <c r="J125" s="207"/>
      <c r="K125" s="207"/>
      <c r="L125" s="207"/>
      <c r="M125" s="207"/>
      <c r="N125" s="207"/>
      <c r="O125" s="207"/>
      <c r="P125" s="207"/>
      <c r="Q125" s="207"/>
      <c r="R125" s="207"/>
      <c r="S125" s="207"/>
      <c r="T125" s="207"/>
      <c r="U125" s="207"/>
      <c r="V125" s="79">
        <v>1.69971671388102E-2</v>
      </c>
      <c r="W125" s="79">
        <v>1.3054830287206266E-2</v>
      </c>
      <c r="X125" s="79">
        <v>0.24719101123595505</v>
      </c>
      <c r="Y125" s="79">
        <v>0.95750708215297453</v>
      </c>
      <c r="Z125" s="79">
        <v>0.98694516971279378</v>
      </c>
      <c r="AA125" s="79">
        <v>0.7528089887640449</v>
      </c>
      <c r="AB125" s="172">
        <v>3.9680232558139514</v>
      </c>
      <c r="AC125" s="172">
        <v>4.245430809399477</v>
      </c>
      <c r="AD125" s="148">
        <v>3.199438202247189</v>
      </c>
      <c r="AE125" s="174"/>
    </row>
    <row r="126" spans="1:31" s="11" customFormat="1" ht="28.5" customHeight="1" x14ac:dyDescent="0.25">
      <c r="A126" s="10">
        <v>43</v>
      </c>
      <c r="B126" s="206" t="s">
        <v>88</v>
      </c>
      <c r="C126" s="207"/>
      <c r="D126" s="207"/>
      <c r="E126" s="207"/>
      <c r="F126" s="207"/>
      <c r="G126" s="207"/>
      <c r="H126" s="207"/>
      <c r="I126" s="207"/>
      <c r="J126" s="207"/>
      <c r="K126" s="207"/>
      <c r="L126" s="207"/>
      <c r="M126" s="207"/>
      <c r="N126" s="207"/>
      <c r="O126" s="207"/>
      <c r="P126" s="207"/>
      <c r="Q126" s="207"/>
      <c r="R126" s="207"/>
      <c r="S126" s="207"/>
      <c r="T126" s="207"/>
      <c r="U126" s="207"/>
      <c r="V126" s="79">
        <v>0.28895184135977336</v>
      </c>
      <c r="W126" s="79">
        <v>0.13390313390313391</v>
      </c>
      <c r="X126" s="79">
        <v>0.21470588235294116</v>
      </c>
      <c r="Y126" s="79">
        <v>0.60339943342776203</v>
      </c>
      <c r="Z126" s="79">
        <v>0.86609686609686609</v>
      </c>
      <c r="AA126" s="79">
        <v>0.78529411764705881</v>
      </c>
      <c r="AB126" s="172">
        <v>2.9333333333333336</v>
      </c>
      <c r="AC126" s="172">
        <v>3.6239316239316217</v>
      </c>
      <c r="AD126" s="148">
        <v>3.2999999999999989</v>
      </c>
      <c r="AE126" s="174"/>
    </row>
    <row r="127" spans="1:31" s="178" customFormat="1" ht="19.5" customHeight="1" x14ac:dyDescent="0.25">
      <c r="A127" s="208" t="s">
        <v>56</v>
      </c>
      <c r="B127" s="209"/>
      <c r="C127" s="209"/>
      <c r="D127" s="209"/>
      <c r="E127" s="209"/>
      <c r="F127" s="209"/>
      <c r="G127" s="209"/>
      <c r="H127" s="209"/>
      <c r="I127" s="209"/>
      <c r="J127" s="209"/>
      <c r="K127" s="209"/>
      <c r="L127" s="209"/>
      <c r="M127" s="209"/>
      <c r="N127" s="209"/>
      <c r="O127" s="209"/>
      <c r="P127" s="209"/>
      <c r="Q127" s="209"/>
      <c r="R127" s="209"/>
      <c r="S127" s="209"/>
      <c r="T127" s="209"/>
      <c r="U127" s="210"/>
      <c r="V127" s="175">
        <v>0.27018413597733715</v>
      </c>
      <c r="W127" s="175">
        <v>0.25585521646557841</v>
      </c>
      <c r="X127" s="175">
        <v>0.30960581706850365</v>
      </c>
      <c r="Y127" s="175">
        <v>0.66218130311614731</v>
      </c>
      <c r="Z127" s="175">
        <v>0.74414478353442159</v>
      </c>
      <c r="AA127" s="175">
        <v>0.69039418293149635</v>
      </c>
      <c r="AB127" s="176">
        <v>3.0585593328591103</v>
      </c>
      <c r="AC127" s="176">
        <v>3.2296197679334488</v>
      </c>
      <c r="AD127" s="181">
        <v>2.9786904582276472</v>
      </c>
      <c r="AE127" s="174"/>
    </row>
    <row r="128" spans="1:31" s="9" customFormat="1" ht="18.75" customHeight="1" x14ac:dyDescent="0.25">
      <c r="A128" s="15"/>
      <c r="B128" s="16"/>
      <c r="C128" s="16"/>
      <c r="D128" s="17"/>
      <c r="E128" s="18"/>
      <c r="F128" s="19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2"/>
      <c r="Y128" s="22"/>
      <c r="Z128" s="22"/>
      <c r="AA128" s="22"/>
      <c r="AB128" s="22"/>
      <c r="AC128" s="22"/>
      <c r="AD128" s="22"/>
      <c r="AE128" s="170"/>
    </row>
    <row r="129" spans="1:31" s="9" customFormat="1" ht="18.75" customHeight="1" x14ac:dyDescent="0.25">
      <c r="A129" s="15"/>
      <c r="B129" s="16"/>
      <c r="C129" s="16"/>
      <c r="D129" s="17"/>
      <c r="E129" s="21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22"/>
      <c r="Y129" s="22"/>
      <c r="Z129" s="22"/>
      <c r="AA129" s="22"/>
      <c r="AB129" s="22"/>
      <c r="AC129" s="22"/>
      <c r="AD129" s="22"/>
      <c r="AE129" s="170"/>
    </row>
    <row r="130" spans="1:31" s="9" customFormat="1" ht="37.5" customHeight="1" x14ac:dyDescent="0.25">
      <c r="A130" s="7"/>
      <c r="B130" s="211" t="s">
        <v>57</v>
      </c>
      <c r="C130" s="211"/>
      <c r="D130" s="211"/>
      <c r="E130" s="211"/>
      <c r="F130" s="211"/>
      <c r="G130" s="211"/>
      <c r="H130" s="211"/>
      <c r="I130" s="211"/>
      <c r="J130" s="211"/>
      <c r="K130" s="211"/>
      <c r="L130" s="211"/>
      <c r="M130" s="211"/>
      <c r="N130" s="211"/>
      <c r="O130" s="211"/>
      <c r="P130" s="211"/>
      <c r="Q130" s="211"/>
      <c r="R130" s="211"/>
      <c r="S130" s="211"/>
      <c r="T130" s="211"/>
      <c r="U130" s="211"/>
      <c r="V130" s="202" t="s">
        <v>157</v>
      </c>
      <c r="W130" s="202"/>
      <c r="X130" s="202"/>
      <c r="Y130" s="202" t="s">
        <v>156</v>
      </c>
      <c r="Z130" s="202"/>
      <c r="AA130" s="202"/>
      <c r="AB130" s="213" t="s">
        <v>16</v>
      </c>
      <c r="AC130" s="213"/>
      <c r="AD130" s="213"/>
      <c r="AE130" s="170"/>
    </row>
    <row r="131" spans="1:31" s="9" customFormat="1" ht="18.75" x14ac:dyDescent="0.25">
      <c r="A131" s="7"/>
      <c r="B131" s="212"/>
      <c r="C131" s="212"/>
      <c r="D131" s="212"/>
      <c r="E131" s="212"/>
      <c r="F131" s="212"/>
      <c r="G131" s="212"/>
      <c r="H131" s="212"/>
      <c r="I131" s="212"/>
      <c r="J131" s="212"/>
      <c r="K131" s="212"/>
      <c r="L131" s="212"/>
      <c r="M131" s="212"/>
      <c r="N131" s="212"/>
      <c r="O131" s="212"/>
      <c r="P131" s="212"/>
      <c r="Q131" s="212"/>
      <c r="R131" s="212"/>
      <c r="S131" s="212"/>
      <c r="T131" s="212"/>
      <c r="U131" s="212"/>
      <c r="V131" s="171">
        <v>2009</v>
      </c>
      <c r="W131" s="171">
        <v>2011</v>
      </c>
      <c r="X131" s="171">
        <v>2013</v>
      </c>
      <c r="Y131" s="171">
        <v>2009</v>
      </c>
      <c r="Z131" s="171">
        <v>2011</v>
      </c>
      <c r="AA131" s="171">
        <v>2013</v>
      </c>
      <c r="AB131" s="169">
        <v>2009</v>
      </c>
      <c r="AC131" s="169">
        <v>2011</v>
      </c>
      <c r="AD131" s="169">
        <v>2013</v>
      </c>
      <c r="AE131" s="170"/>
    </row>
    <row r="132" spans="1:31" s="11" customFormat="1" ht="18.75" customHeight="1" x14ac:dyDescent="0.25">
      <c r="A132" s="10">
        <v>44</v>
      </c>
      <c r="B132" s="206" t="s">
        <v>58</v>
      </c>
      <c r="C132" s="207"/>
      <c r="D132" s="207"/>
      <c r="E132" s="207"/>
      <c r="F132" s="207"/>
      <c r="G132" s="207"/>
      <c r="H132" s="207"/>
      <c r="I132" s="207"/>
      <c r="J132" s="207"/>
      <c r="K132" s="207"/>
      <c r="L132" s="207"/>
      <c r="M132" s="207"/>
      <c r="N132" s="207"/>
      <c r="O132" s="207"/>
      <c r="P132" s="207"/>
      <c r="Q132" s="207"/>
      <c r="R132" s="207"/>
      <c r="S132" s="207"/>
      <c r="T132" s="207"/>
      <c r="U132" s="207"/>
      <c r="V132" s="79">
        <v>0.11048158640226628</v>
      </c>
      <c r="W132" s="79">
        <v>6.5445026178010471E-2</v>
      </c>
      <c r="X132" s="183">
        <v>0.10826210826210826</v>
      </c>
      <c r="Y132" s="79">
        <v>0.75637393767705385</v>
      </c>
      <c r="Z132" s="79">
        <v>0.93455497382198949</v>
      </c>
      <c r="AA132" s="79">
        <v>0.89173789173789175</v>
      </c>
      <c r="AB132" s="172">
        <v>3.2973856209150334</v>
      </c>
      <c r="AC132" s="172">
        <v>3.570680628272251</v>
      </c>
      <c r="AD132" s="148">
        <v>3.4387464387464393</v>
      </c>
      <c r="AE132" s="174"/>
    </row>
    <row r="133" spans="1:31" s="47" customFormat="1" ht="18.75" customHeight="1" x14ac:dyDescent="0.3">
      <c r="A133" s="23"/>
      <c r="B133" s="24"/>
      <c r="C133" s="24"/>
      <c r="D133" s="23"/>
      <c r="E133" s="25"/>
      <c r="F133" s="26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184"/>
      <c r="W133" s="184"/>
      <c r="X133" s="185"/>
      <c r="Y133" s="185"/>
      <c r="Z133" s="185"/>
      <c r="AA133" s="185"/>
      <c r="AB133" s="186"/>
      <c r="AC133" s="186"/>
      <c r="AD133" s="187"/>
      <c r="AE133" s="188"/>
    </row>
    <row r="134" spans="1:31" s="11" customFormat="1" ht="18.75" customHeight="1" x14ac:dyDescent="0.25">
      <c r="A134" s="10">
        <v>45</v>
      </c>
      <c r="B134" s="206" t="s">
        <v>59</v>
      </c>
      <c r="C134" s="207"/>
      <c r="D134" s="207"/>
      <c r="E134" s="207"/>
      <c r="F134" s="207"/>
      <c r="G134" s="207"/>
      <c r="H134" s="207"/>
      <c r="I134" s="207"/>
      <c r="J134" s="207"/>
      <c r="K134" s="207"/>
      <c r="L134" s="207"/>
      <c r="M134" s="207"/>
      <c r="N134" s="207"/>
      <c r="O134" s="207"/>
      <c r="P134" s="207"/>
      <c r="Q134" s="207"/>
      <c r="R134" s="207"/>
      <c r="S134" s="207"/>
      <c r="T134" s="207"/>
      <c r="U134" s="207"/>
      <c r="V134" s="79">
        <v>0.18696883852691218</v>
      </c>
      <c r="W134" s="79">
        <v>8.9238845144356954E-2</v>
      </c>
      <c r="X134" s="183">
        <v>0.14689265536723164</v>
      </c>
      <c r="Y134" s="79">
        <v>0.78753541076487255</v>
      </c>
      <c r="Z134" s="79">
        <v>0.91076115485564302</v>
      </c>
      <c r="AA134" s="79">
        <v>0.85310734463276838</v>
      </c>
      <c r="AB134" s="172">
        <v>3.2848837209302326</v>
      </c>
      <c r="AC134" s="172">
        <v>3.6351706036745401</v>
      </c>
      <c r="AD134" s="148">
        <v>3.4857954545454568</v>
      </c>
      <c r="AE134" s="174"/>
    </row>
    <row r="135" spans="1:31" s="11" customFormat="1" ht="18.75" customHeight="1" x14ac:dyDescent="0.25">
      <c r="A135" s="10">
        <v>46</v>
      </c>
      <c r="B135" s="206" t="s">
        <v>60</v>
      </c>
      <c r="C135" s="207"/>
      <c r="D135" s="207"/>
      <c r="E135" s="207"/>
      <c r="F135" s="207"/>
      <c r="G135" s="207"/>
      <c r="H135" s="207"/>
      <c r="I135" s="207"/>
      <c r="J135" s="207"/>
      <c r="K135" s="207"/>
      <c r="L135" s="207"/>
      <c r="M135" s="207"/>
      <c r="N135" s="207"/>
      <c r="O135" s="207"/>
      <c r="P135" s="207"/>
      <c r="Q135" s="207"/>
      <c r="R135" s="207"/>
      <c r="S135" s="207"/>
      <c r="T135" s="207"/>
      <c r="U135" s="207"/>
      <c r="V135" s="79">
        <v>9.0651558073654395E-2</v>
      </c>
      <c r="W135" s="79">
        <v>3.937007874015748E-2</v>
      </c>
      <c r="X135" s="183">
        <v>5.1873198847262249E-2</v>
      </c>
      <c r="Y135" s="79">
        <v>0.88951841359773376</v>
      </c>
      <c r="Z135" s="79">
        <v>0.96062992125984248</v>
      </c>
      <c r="AA135" s="79">
        <v>0.94812680115273773</v>
      </c>
      <c r="AB135" s="172">
        <v>3.7427745664739898</v>
      </c>
      <c r="AC135" s="172">
        <v>3.9842519685039353</v>
      </c>
      <c r="AD135" s="148">
        <v>3.9394812680115283</v>
      </c>
      <c r="AE135" s="174"/>
    </row>
    <row r="136" spans="1:31" s="11" customFormat="1" ht="18.75" customHeight="1" x14ac:dyDescent="0.25">
      <c r="A136" s="10">
        <v>47</v>
      </c>
      <c r="B136" s="206" t="s">
        <v>61</v>
      </c>
      <c r="C136" s="207"/>
      <c r="D136" s="207"/>
      <c r="E136" s="207"/>
      <c r="F136" s="207"/>
      <c r="G136" s="207"/>
      <c r="H136" s="207"/>
      <c r="I136" s="207"/>
      <c r="J136" s="207"/>
      <c r="K136" s="207"/>
      <c r="L136" s="207"/>
      <c r="M136" s="207"/>
      <c r="N136" s="207"/>
      <c r="O136" s="207"/>
      <c r="P136" s="207"/>
      <c r="Q136" s="207"/>
      <c r="R136" s="207"/>
      <c r="S136" s="207"/>
      <c r="T136" s="207"/>
      <c r="U136" s="207"/>
      <c r="V136" s="79">
        <v>3.6827195467422094E-2</v>
      </c>
      <c r="W136" s="79">
        <v>2.9100529100529099E-2</v>
      </c>
      <c r="X136" s="183">
        <v>2.8571428571428571E-2</v>
      </c>
      <c r="Y136" s="79">
        <v>0.94617563739376775</v>
      </c>
      <c r="Z136" s="79">
        <v>0.97089947089947093</v>
      </c>
      <c r="AA136" s="79">
        <v>0.97142857142857142</v>
      </c>
      <c r="AB136" s="172">
        <v>4.1383285302593649</v>
      </c>
      <c r="AC136" s="172">
        <v>4.2619047619047601</v>
      </c>
      <c r="AD136" s="148">
        <v>4.2085714285714309</v>
      </c>
      <c r="AE136" s="174"/>
    </row>
    <row r="137" spans="1:31" s="178" customFormat="1" ht="19.5" customHeight="1" x14ac:dyDescent="0.25">
      <c r="A137" s="208" t="s">
        <v>62</v>
      </c>
      <c r="B137" s="209"/>
      <c r="C137" s="209"/>
      <c r="D137" s="209"/>
      <c r="E137" s="209"/>
      <c r="F137" s="209"/>
      <c r="G137" s="209"/>
      <c r="H137" s="209"/>
      <c r="I137" s="209"/>
      <c r="J137" s="209"/>
      <c r="K137" s="209"/>
      <c r="L137" s="209"/>
      <c r="M137" s="209"/>
      <c r="N137" s="209"/>
      <c r="O137" s="209"/>
      <c r="P137" s="209"/>
      <c r="Q137" s="209"/>
      <c r="R137" s="209"/>
      <c r="S137" s="209"/>
      <c r="T137" s="209"/>
      <c r="U137" s="209"/>
      <c r="V137" s="175">
        <v>0.10623229461756374</v>
      </c>
      <c r="W137" s="175">
        <v>5.5847568988173453E-2</v>
      </c>
      <c r="X137" s="189">
        <v>8.4165477888730383E-2</v>
      </c>
      <c r="Y137" s="175">
        <v>0.84490084985835689</v>
      </c>
      <c r="Z137" s="175">
        <v>0.94415243101182655</v>
      </c>
      <c r="AA137" s="175">
        <v>0.91583452211126959</v>
      </c>
      <c r="AB137" s="176">
        <v>3.6158431096446551</v>
      </c>
      <c r="AC137" s="176">
        <v>3.9389457862269821</v>
      </c>
      <c r="AD137" s="181">
        <v>3.8622663784431328</v>
      </c>
      <c r="AE137" s="174"/>
    </row>
    <row r="138" spans="1:31" s="9" customFormat="1" ht="18.75" customHeight="1" x14ac:dyDescent="0.25">
      <c r="X138" s="40"/>
      <c r="Y138" s="40"/>
      <c r="Z138" s="40"/>
      <c r="AA138" s="40"/>
      <c r="AB138" s="40"/>
      <c r="AC138" s="40"/>
      <c r="AD138" s="40"/>
      <c r="AE138" s="170"/>
    </row>
    <row r="139" spans="1:31" s="9" customFormat="1" ht="37.5" customHeight="1" x14ac:dyDescent="0.25">
      <c r="A139" s="7"/>
      <c r="B139" s="211" t="s">
        <v>162</v>
      </c>
      <c r="C139" s="211"/>
      <c r="D139" s="211"/>
      <c r="E139" s="211"/>
      <c r="F139" s="211"/>
      <c r="G139" s="211"/>
      <c r="H139" s="211"/>
      <c r="I139" s="211"/>
      <c r="J139" s="211"/>
      <c r="K139" s="211"/>
      <c r="L139" s="211"/>
      <c r="M139" s="211"/>
      <c r="N139" s="211"/>
      <c r="O139" s="211"/>
      <c r="P139" s="211"/>
      <c r="Q139" s="211"/>
      <c r="R139" s="211"/>
      <c r="S139" s="211"/>
      <c r="T139" s="211"/>
      <c r="U139" s="211"/>
      <c r="V139" s="202" t="s">
        <v>157</v>
      </c>
      <c r="W139" s="202"/>
      <c r="X139" s="202"/>
      <c r="Y139" s="202" t="s">
        <v>158</v>
      </c>
      <c r="Z139" s="202"/>
      <c r="AA139" s="202"/>
      <c r="AB139" s="213" t="s">
        <v>16</v>
      </c>
      <c r="AC139" s="213"/>
      <c r="AD139" s="213"/>
      <c r="AE139" s="170"/>
    </row>
    <row r="140" spans="1:31" s="9" customFormat="1" ht="18.75" customHeight="1" x14ac:dyDescent="0.25">
      <c r="A140" s="7"/>
      <c r="B140" s="212"/>
      <c r="C140" s="212"/>
      <c r="D140" s="212"/>
      <c r="E140" s="212"/>
      <c r="F140" s="212"/>
      <c r="G140" s="212"/>
      <c r="H140" s="212"/>
      <c r="I140" s="212"/>
      <c r="J140" s="212"/>
      <c r="K140" s="212"/>
      <c r="L140" s="212"/>
      <c r="M140" s="212"/>
      <c r="N140" s="212"/>
      <c r="O140" s="212"/>
      <c r="P140" s="212"/>
      <c r="Q140" s="212"/>
      <c r="R140" s="212"/>
      <c r="S140" s="212"/>
      <c r="T140" s="212"/>
      <c r="U140" s="212"/>
      <c r="V140" s="171">
        <v>2009</v>
      </c>
      <c r="W140" s="171">
        <v>2011</v>
      </c>
      <c r="X140" s="171">
        <v>2013</v>
      </c>
      <c r="Y140" s="171">
        <v>2009</v>
      </c>
      <c r="Z140" s="171">
        <v>2011</v>
      </c>
      <c r="AA140" s="171">
        <v>2013</v>
      </c>
      <c r="AB140" s="169">
        <v>2009</v>
      </c>
      <c r="AC140" s="169">
        <v>2011</v>
      </c>
      <c r="AD140" s="169">
        <v>2013</v>
      </c>
      <c r="AE140" s="170"/>
    </row>
    <row r="141" spans="1:31" s="11" customFormat="1" ht="18.75" customHeight="1" x14ac:dyDescent="0.25">
      <c r="A141" s="10">
        <v>48</v>
      </c>
      <c r="B141" s="206" t="s">
        <v>163</v>
      </c>
      <c r="C141" s="207"/>
      <c r="D141" s="207"/>
      <c r="E141" s="207"/>
      <c r="F141" s="207"/>
      <c r="G141" s="207"/>
      <c r="H141" s="207"/>
      <c r="I141" s="207"/>
      <c r="J141" s="207"/>
      <c r="K141" s="207"/>
      <c r="L141" s="207"/>
      <c r="M141" s="207"/>
      <c r="N141" s="207"/>
      <c r="O141" s="207"/>
      <c r="P141" s="207"/>
      <c r="Q141" s="207"/>
      <c r="R141" s="207"/>
      <c r="S141" s="207"/>
      <c r="T141" s="207"/>
      <c r="U141" s="207"/>
      <c r="V141" s="79">
        <v>0.12747875354107649</v>
      </c>
      <c r="W141" s="79">
        <v>9.375E-2</v>
      </c>
      <c r="X141" s="79">
        <v>0.14828897338403041</v>
      </c>
      <c r="Y141" s="79">
        <v>0.66855524079320117</v>
      </c>
      <c r="Z141" s="79">
        <v>0.90625</v>
      </c>
      <c r="AA141" s="79">
        <v>0.85171102661596954</v>
      </c>
      <c r="AB141" s="172">
        <v>3.4128113879003563</v>
      </c>
      <c r="AC141" s="172">
        <v>3.6215277777777772</v>
      </c>
      <c r="AD141" s="190">
        <v>3.4980988593155895</v>
      </c>
      <c r="AE141" s="191"/>
    </row>
    <row r="142" spans="1:31" s="11" customFormat="1" ht="18.75" customHeight="1" x14ac:dyDescent="0.25">
      <c r="A142" s="10">
        <v>49</v>
      </c>
      <c r="B142" s="206" t="s">
        <v>164</v>
      </c>
      <c r="C142" s="207"/>
      <c r="D142" s="207"/>
      <c r="E142" s="207"/>
      <c r="F142" s="207"/>
      <c r="G142" s="207"/>
      <c r="H142" s="207"/>
      <c r="I142" s="207"/>
      <c r="J142" s="207"/>
      <c r="K142" s="207"/>
      <c r="L142" s="207"/>
      <c r="M142" s="207"/>
      <c r="N142" s="207"/>
      <c r="O142" s="207"/>
      <c r="P142" s="207"/>
      <c r="Q142" s="207"/>
      <c r="R142" s="207"/>
      <c r="S142" s="207"/>
      <c r="T142" s="207"/>
      <c r="U142" s="207"/>
      <c r="V142" s="79">
        <v>0.1359773371104816</v>
      </c>
      <c r="W142" s="79">
        <v>9.4736842105263161E-2</v>
      </c>
      <c r="X142" s="79">
        <v>0.14716981132075471</v>
      </c>
      <c r="Y142" s="79">
        <v>0.65155807365439089</v>
      </c>
      <c r="Z142" s="79">
        <v>0.90526315789473688</v>
      </c>
      <c r="AA142" s="79">
        <v>0.85283018867924532</v>
      </c>
      <c r="AB142" s="172">
        <v>3.3920863309352502</v>
      </c>
      <c r="AC142" s="172">
        <v>3.6631578947368424</v>
      </c>
      <c r="AD142" s="190">
        <v>3.5471698113207553</v>
      </c>
      <c r="AE142" s="191"/>
    </row>
    <row r="143" spans="1:31" s="11" customFormat="1" ht="18.75" customHeight="1" x14ac:dyDescent="0.25">
      <c r="A143" s="10">
        <v>50</v>
      </c>
      <c r="B143" s="206" t="s">
        <v>165</v>
      </c>
      <c r="C143" s="207"/>
      <c r="D143" s="207"/>
      <c r="E143" s="207"/>
      <c r="F143" s="207"/>
      <c r="G143" s="207"/>
      <c r="H143" s="207"/>
      <c r="I143" s="207"/>
      <c r="J143" s="207"/>
      <c r="K143" s="207"/>
      <c r="L143" s="207"/>
      <c r="M143" s="207"/>
      <c r="N143" s="207"/>
      <c r="O143" s="207"/>
      <c r="P143" s="207"/>
      <c r="Q143" s="207"/>
      <c r="R143" s="207"/>
      <c r="S143" s="207"/>
      <c r="T143" s="207"/>
      <c r="U143" s="207"/>
      <c r="V143" s="79">
        <v>0.15580736543909349</v>
      </c>
      <c r="W143" s="79">
        <v>0.12413793103448276</v>
      </c>
      <c r="X143" s="79">
        <v>0.19548872180451127</v>
      </c>
      <c r="Y143" s="79">
        <v>0.62889518413597734</v>
      </c>
      <c r="Z143" s="79">
        <v>0.87586206896551722</v>
      </c>
      <c r="AA143" s="79">
        <v>0.80451127819548873</v>
      </c>
      <c r="AB143" s="172">
        <v>3.3393501805054142</v>
      </c>
      <c r="AC143" s="172">
        <v>3.5620689655172408</v>
      </c>
      <c r="AD143" s="190">
        <v>3.447368421052631</v>
      </c>
      <c r="AE143" s="191"/>
    </row>
    <row r="144" spans="1:31" s="11" customFormat="1" ht="18.75" customHeight="1" x14ac:dyDescent="0.25">
      <c r="A144" s="10">
        <v>51</v>
      </c>
      <c r="B144" s="206" t="s">
        <v>166</v>
      </c>
      <c r="C144" s="207"/>
      <c r="D144" s="207"/>
      <c r="E144" s="207"/>
      <c r="F144" s="207"/>
      <c r="G144" s="207"/>
      <c r="H144" s="207"/>
      <c r="I144" s="207"/>
      <c r="J144" s="207"/>
      <c r="K144" s="207"/>
      <c r="L144" s="207"/>
      <c r="M144" s="207"/>
      <c r="N144" s="207"/>
      <c r="O144" s="207"/>
      <c r="P144" s="207"/>
      <c r="Q144" s="207"/>
      <c r="R144" s="207"/>
      <c r="S144" s="207"/>
      <c r="T144" s="207"/>
      <c r="U144" s="207"/>
      <c r="V144" s="79">
        <v>0.12464589235127478</v>
      </c>
      <c r="W144" s="79">
        <v>9.3425605536332182E-2</v>
      </c>
      <c r="X144" s="79">
        <v>0.15298507462686567</v>
      </c>
      <c r="Y144" s="79">
        <v>0.66572237960339942</v>
      </c>
      <c r="Z144" s="79">
        <v>0.90657439446366783</v>
      </c>
      <c r="AA144" s="79">
        <v>0.84701492537313428</v>
      </c>
      <c r="AB144" s="172">
        <v>3.5483870967741913</v>
      </c>
      <c r="AC144" s="172">
        <v>3.6989619377162648</v>
      </c>
      <c r="AD144" s="190">
        <v>3.5708955223880583</v>
      </c>
      <c r="AE144" s="191"/>
    </row>
    <row r="145" spans="1:31" s="11" customFormat="1" ht="18.75" customHeight="1" x14ac:dyDescent="0.25">
      <c r="A145" s="10">
        <v>52</v>
      </c>
      <c r="B145" s="206" t="s">
        <v>101</v>
      </c>
      <c r="C145" s="207"/>
      <c r="D145" s="207"/>
      <c r="E145" s="207"/>
      <c r="F145" s="207"/>
      <c r="G145" s="207"/>
      <c r="H145" s="207"/>
      <c r="I145" s="207"/>
      <c r="J145" s="207"/>
      <c r="K145" s="207"/>
      <c r="L145" s="207"/>
      <c r="M145" s="207"/>
      <c r="N145" s="207"/>
      <c r="O145" s="207"/>
      <c r="P145" s="207"/>
      <c r="Q145" s="207"/>
      <c r="R145" s="207"/>
      <c r="S145" s="207"/>
      <c r="T145" s="207"/>
      <c r="U145" s="207"/>
      <c r="V145" s="79">
        <v>9.3484419263456089E-2</v>
      </c>
      <c r="W145" s="79">
        <v>9.0592334494773524E-2</v>
      </c>
      <c r="X145" s="79">
        <v>0.12830188679245283</v>
      </c>
      <c r="Y145" s="79">
        <v>0.68555240793201133</v>
      </c>
      <c r="Z145" s="79">
        <v>0.90940766550522645</v>
      </c>
      <c r="AA145" s="79">
        <v>0.8716981132075472</v>
      </c>
      <c r="AB145" s="172">
        <v>3.6181818181818177</v>
      </c>
      <c r="AC145" s="172">
        <v>3.7317073170731696</v>
      </c>
      <c r="AD145" s="190">
        <v>3.6113207547169806</v>
      </c>
      <c r="AE145" s="191"/>
    </row>
    <row r="146" spans="1:31" s="11" customFormat="1" ht="18.75" x14ac:dyDescent="0.25">
      <c r="A146" s="10">
        <v>53</v>
      </c>
      <c r="B146" s="206" t="s">
        <v>167</v>
      </c>
      <c r="C146" s="207"/>
      <c r="D146" s="207"/>
      <c r="E146" s="207"/>
      <c r="F146" s="207"/>
      <c r="G146" s="207"/>
      <c r="H146" s="207"/>
      <c r="I146" s="207"/>
      <c r="J146" s="207"/>
      <c r="K146" s="207"/>
      <c r="L146" s="207"/>
      <c r="M146" s="207"/>
      <c r="N146" s="207"/>
      <c r="O146" s="207"/>
      <c r="P146" s="207"/>
      <c r="Q146" s="207"/>
      <c r="R146" s="207"/>
      <c r="S146" s="207"/>
      <c r="T146" s="207"/>
      <c r="U146" s="207"/>
      <c r="V146" s="79">
        <v>0.1501416430594901</v>
      </c>
      <c r="W146" s="79">
        <v>0.1206896551724138</v>
      </c>
      <c r="X146" s="79">
        <v>0.17910447761194029</v>
      </c>
      <c r="Y146" s="79">
        <v>0.64305949008498586</v>
      </c>
      <c r="Z146" s="79">
        <v>0.87931034482758619</v>
      </c>
      <c r="AA146" s="79">
        <v>0.82089552238805974</v>
      </c>
      <c r="AB146" s="172">
        <v>3.4464285714285685</v>
      </c>
      <c r="AC146" s="172">
        <v>3.5827586206896544</v>
      </c>
      <c r="AD146" s="190">
        <v>3.4552238805970132</v>
      </c>
      <c r="AE146" s="191"/>
    </row>
    <row r="147" spans="1:31" s="11" customFormat="1" ht="18.75" customHeight="1" x14ac:dyDescent="0.25">
      <c r="A147" s="10">
        <v>54</v>
      </c>
      <c r="B147" s="206" t="s">
        <v>168</v>
      </c>
      <c r="C147" s="207"/>
      <c r="D147" s="207"/>
      <c r="E147" s="207"/>
      <c r="F147" s="207"/>
      <c r="G147" s="207"/>
      <c r="H147" s="207"/>
      <c r="I147" s="207"/>
      <c r="J147" s="207"/>
      <c r="K147" s="207"/>
      <c r="L147" s="207"/>
      <c r="M147" s="207"/>
      <c r="N147" s="207"/>
      <c r="O147" s="207"/>
      <c r="P147" s="207"/>
      <c r="Q147" s="207"/>
      <c r="R147" s="207"/>
      <c r="S147" s="207"/>
      <c r="T147" s="207"/>
      <c r="U147" s="207"/>
      <c r="V147" s="79">
        <v>0.13031161473087818</v>
      </c>
      <c r="W147" s="79">
        <v>0.1368421052631579</v>
      </c>
      <c r="X147" s="79">
        <v>0.19245283018867926</v>
      </c>
      <c r="Y147" s="79">
        <v>0.64872521246458925</v>
      </c>
      <c r="Z147" s="79">
        <v>0.86315789473684212</v>
      </c>
      <c r="AA147" s="79">
        <v>0.8075471698113208</v>
      </c>
      <c r="AB147" s="172">
        <v>3.4690909090909097</v>
      </c>
      <c r="AC147" s="172">
        <v>3.5263157894736841</v>
      </c>
      <c r="AD147" s="190">
        <v>3.4264150943396241</v>
      </c>
      <c r="AE147" s="191"/>
    </row>
    <row r="148" spans="1:31" s="11" customFormat="1" ht="18.75" customHeight="1" x14ac:dyDescent="0.25">
      <c r="A148" s="10">
        <v>55</v>
      </c>
      <c r="B148" s="206" t="s">
        <v>169</v>
      </c>
      <c r="C148" s="207"/>
      <c r="D148" s="207"/>
      <c r="E148" s="207"/>
      <c r="F148" s="207"/>
      <c r="G148" s="207"/>
      <c r="H148" s="207"/>
      <c r="I148" s="207"/>
      <c r="J148" s="207"/>
      <c r="K148" s="207"/>
      <c r="L148" s="207"/>
      <c r="M148" s="207"/>
      <c r="N148" s="207"/>
      <c r="O148" s="207"/>
      <c r="P148" s="207"/>
      <c r="Q148" s="207"/>
      <c r="R148" s="207"/>
      <c r="S148" s="207"/>
      <c r="T148" s="207"/>
      <c r="U148" s="207"/>
      <c r="V148" s="79">
        <v>0.13881019830028329</v>
      </c>
      <c r="W148" s="79">
        <v>0.15140845070422534</v>
      </c>
      <c r="X148" s="79">
        <v>0.18320610687022901</v>
      </c>
      <c r="Y148" s="79">
        <v>0.64305949008498586</v>
      </c>
      <c r="Z148" s="79">
        <v>0.84859154929577463</v>
      </c>
      <c r="AA148" s="79">
        <v>0.81679389312977102</v>
      </c>
      <c r="AB148" s="172">
        <v>3.3297101449275357</v>
      </c>
      <c r="AC148" s="172">
        <v>3.4823943661971826</v>
      </c>
      <c r="AD148" s="190">
        <v>3.4351145038167954</v>
      </c>
      <c r="AE148" s="191"/>
    </row>
    <row r="149" spans="1:31" s="11" customFormat="1" ht="18.75" customHeight="1" x14ac:dyDescent="0.25">
      <c r="A149" s="10">
        <v>56</v>
      </c>
      <c r="B149" s="206" t="s">
        <v>170</v>
      </c>
      <c r="C149" s="207"/>
      <c r="D149" s="207"/>
      <c r="E149" s="207"/>
      <c r="F149" s="207"/>
      <c r="G149" s="207"/>
      <c r="H149" s="207"/>
      <c r="I149" s="207"/>
      <c r="J149" s="207"/>
      <c r="K149" s="207"/>
      <c r="L149" s="207"/>
      <c r="M149" s="207"/>
      <c r="N149" s="207"/>
      <c r="O149" s="207"/>
      <c r="P149" s="207"/>
      <c r="Q149" s="207"/>
      <c r="R149" s="207"/>
      <c r="S149" s="207"/>
      <c r="T149" s="207"/>
      <c r="U149" s="207"/>
      <c r="V149" s="79">
        <v>0.15297450424929179</v>
      </c>
      <c r="W149" s="79">
        <v>0.12237762237762238</v>
      </c>
      <c r="X149" s="79">
        <v>0.16858237547892721</v>
      </c>
      <c r="Y149" s="79">
        <v>0.60906515580736542</v>
      </c>
      <c r="Z149" s="79">
        <v>0.8776223776223776</v>
      </c>
      <c r="AA149" s="79">
        <v>0.83141762452107282</v>
      </c>
      <c r="AB149" s="172">
        <v>3.3197026022304819</v>
      </c>
      <c r="AC149" s="172">
        <v>3.5594405594405596</v>
      </c>
      <c r="AD149" s="190">
        <v>3.4099616858237525</v>
      </c>
      <c r="AE149" s="191"/>
    </row>
    <row r="150" spans="1:31" s="11" customFormat="1" ht="18.75" customHeight="1" x14ac:dyDescent="0.25">
      <c r="A150" s="195">
        <v>57</v>
      </c>
      <c r="B150" s="206" t="s">
        <v>171</v>
      </c>
      <c r="C150" s="207"/>
      <c r="D150" s="207"/>
      <c r="E150" s="207"/>
      <c r="F150" s="207"/>
      <c r="G150" s="207"/>
      <c r="H150" s="207"/>
      <c r="I150" s="207"/>
      <c r="J150" s="207"/>
      <c r="K150" s="207"/>
      <c r="L150" s="207"/>
      <c r="M150" s="207"/>
      <c r="N150" s="207"/>
      <c r="O150" s="207"/>
      <c r="P150" s="207"/>
      <c r="Q150" s="207"/>
      <c r="R150" s="207"/>
      <c r="S150" s="207"/>
      <c r="T150" s="207"/>
      <c r="U150" s="207"/>
      <c r="V150" s="79">
        <v>0.20396600566572237</v>
      </c>
      <c r="W150" s="79">
        <v>0.19014084507042253</v>
      </c>
      <c r="X150" s="79">
        <v>0.22761194029850745</v>
      </c>
      <c r="Y150" s="79">
        <v>0.55807365439093481</v>
      </c>
      <c r="Z150" s="79">
        <v>0.8098591549295775</v>
      </c>
      <c r="AA150" s="79">
        <v>0.77238805970149249</v>
      </c>
      <c r="AB150" s="172">
        <v>3.2044609665427513</v>
      </c>
      <c r="AC150" s="172">
        <v>3.3802816901408455</v>
      </c>
      <c r="AD150" s="190">
        <v>3.3097014925373127</v>
      </c>
      <c r="AE150" s="191"/>
    </row>
    <row r="151" spans="1:31" s="11" customFormat="1" ht="18.75" customHeight="1" x14ac:dyDescent="0.25">
      <c r="A151" s="10">
        <v>58</v>
      </c>
      <c r="B151" s="206" t="s">
        <v>172</v>
      </c>
      <c r="C151" s="207"/>
      <c r="D151" s="207"/>
      <c r="E151" s="207"/>
      <c r="F151" s="207"/>
      <c r="G151" s="207"/>
      <c r="H151" s="207"/>
      <c r="I151" s="207"/>
      <c r="J151" s="207"/>
      <c r="K151" s="207"/>
      <c r="L151" s="207"/>
      <c r="M151" s="207"/>
      <c r="N151" s="207"/>
      <c r="O151" s="207"/>
      <c r="P151" s="207"/>
      <c r="Q151" s="207"/>
      <c r="R151" s="207"/>
      <c r="S151" s="207"/>
      <c r="T151" s="207"/>
      <c r="U151" s="207"/>
      <c r="V151" s="79">
        <v>0.17280453257790368</v>
      </c>
      <c r="W151" s="79">
        <v>0.15053763440860216</v>
      </c>
      <c r="X151" s="79">
        <v>0.19379844961240311</v>
      </c>
      <c r="Y151" s="79">
        <v>0.57790368271954673</v>
      </c>
      <c r="Z151" s="79">
        <v>0.84946236559139787</v>
      </c>
      <c r="AA151" s="79">
        <v>0.80620155038759689</v>
      </c>
      <c r="AB151" s="172">
        <v>3.2867924528301899</v>
      </c>
      <c r="AC151" s="172">
        <v>3.4946236559139785</v>
      </c>
      <c r="AD151" s="190">
        <v>3.3527131782945725</v>
      </c>
      <c r="AE151" s="191"/>
    </row>
    <row r="152" spans="1:31" s="178" customFormat="1" ht="19.5" customHeight="1" x14ac:dyDescent="0.3">
      <c r="A152" s="208" t="s">
        <v>173</v>
      </c>
      <c r="B152" s="209"/>
      <c r="C152" s="209"/>
      <c r="D152" s="209"/>
      <c r="E152" s="209"/>
      <c r="F152" s="209"/>
      <c r="G152" s="209"/>
      <c r="H152" s="209"/>
      <c r="I152" s="209"/>
      <c r="J152" s="209"/>
      <c r="K152" s="209"/>
      <c r="L152" s="209"/>
      <c r="M152" s="209"/>
      <c r="N152" s="209"/>
      <c r="O152" s="209"/>
      <c r="P152" s="209"/>
      <c r="Q152" s="209"/>
      <c r="R152" s="209"/>
      <c r="S152" s="209"/>
      <c r="T152" s="209"/>
      <c r="U152" s="210"/>
      <c r="V152" s="196">
        <v>0.14376770538243627</v>
      </c>
      <c r="W152" s="196">
        <v>0.12424531299650461</v>
      </c>
      <c r="X152" s="175">
        <v>0.17428669645926434</v>
      </c>
      <c r="Y152" s="175">
        <v>0.63574126534466469</v>
      </c>
      <c r="Z152" s="175">
        <v>0.87575468700349535</v>
      </c>
      <c r="AA152" s="175">
        <v>0.82571330354073569</v>
      </c>
      <c r="AB152" s="176">
        <v>3.3941926511554552</v>
      </c>
      <c r="AC152" s="176">
        <v>3.5730216886070183</v>
      </c>
      <c r="AD152" s="181">
        <v>3.4603621094730075</v>
      </c>
      <c r="AE152" s="174"/>
    </row>
    <row r="153" spans="1:31" s="9" customFormat="1" ht="18.75" customHeight="1" x14ac:dyDescent="0.25">
      <c r="X153" s="40"/>
      <c r="Y153" s="40"/>
      <c r="Z153" s="40"/>
      <c r="AA153" s="40"/>
      <c r="AB153" s="40"/>
      <c r="AC153" s="40"/>
      <c r="AD153" s="40"/>
      <c r="AE153" s="170"/>
    </row>
    <row r="154" spans="1:31" s="9" customFormat="1" ht="15" customHeight="1" x14ac:dyDescent="0.25">
      <c r="X154" s="40"/>
      <c r="Y154" s="40"/>
      <c r="Z154" s="40"/>
      <c r="AA154" s="40"/>
      <c r="AB154" s="40"/>
      <c r="AC154" s="40"/>
      <c r="AD154" s="40"/>
      <c r="AE154" s="170"/>
    </row>
    <row r="155" spans="1:31" s="9" customFormat="1" ht="36" customHeight="1" x14ac:dyDescent="0.25">
      <c r="B155" s="216" t="s">
        <v>96</v>
      </c>
      <c r="C155" s="216"/>
      <c r="D155" s="216"/>
      <c r="E155" s="216"/>
      <c r="F155" s="216"/>
      <c r="G155" s="216"/>
      <c r="H155" s="216"/>
      <c r="I155" s="216"/>
      <c r="J155" s="216"/>
      <c r="K155" s="216"/>
      <c r="L155" s="216"/>
      <c r="M155" s="216"/>
      <c r="N155" s="216"/>
      <c r="O155" s="216"/>
      <c r="P155" s="216"/>
      <c r="Q155" s="216"/>
      <c r="R155" s="216"/>
      <c r="S155" s="216"/>
      <c r="T155" s="216"/>
      <c r="U155" s="217"/>
      <c r="V155" s="202" t="s">
        <v>157</v>
      </c>
      <c r="W155" s="202"/>
      <c r="X155" s="202"/>
      <c r="Y155" s="202" t="s">
        <v>158</v>
      </c>
      <c r="Z155" s="202"/>
      <c r="AA155" s="202"/>
      <c r="AB155" s="213" t="s">
        <v>16</v>
      </c>
      <c r="AC155" s="213"/>
      <c r="AD155" s="213"/>
      <c r="AE155" s="170"/>
    </row>
    <row r="156" spans="1:31" s="9" customFormat="1" ht="18.75" customHeight="1" x14ac:dyDescent="0.25">
      <c r="A156" s="7"/>
      <c r="B156" s="218"/>
      <c r="C156" s="218"/>
      <c r="D156" s="218"/>
      <c r="E156" s="218"/>
      <c r="F156" s="218"/>
      <c r="G156" s="218"/>
      <c r="H156" s="218"/>
      <c r="I156" s="218"/>
      <c r="J156" s="218"/>
      <c r="K156" s="218"/>
      <c r="L156" s="218"/>
      <c r="M156" s="218"/>
      <c r="N156" s="218"/>
      <c r="O156" s="218"/>
      <c r="P156" s="218"/>
      <c r="Q156" s="218"/>
      <c r="R156" s="218"/>
      <c r="S156" s="218"/>
      <c r="T156" s="218"/>
      <c r="U156" s="219"/>
      <c r="V156" s="171">
        <v>2009</v>
      </c>
      <c r="W156" s="171">
        <v>2011</v>
      </c>
      <c r="X156" s="171">
        <v>2013</v>
      </c>
      <c r="Y156" s="171">
        <v>2009</v>
      </c>
      <c r="Z156" s="171">
        <v>2011</v>
      </c>
      <c r="AA156" s="171">
        <v>2013</v>
      </c>
      <c r="AB156" s="169">
        <v>2009</v>
      </c>
      <c r="AC156" s="169">
        <v>2011</v>
      </c>
      <c r="AD156" s="169">
        <v>2013</v>
      </c>
      <c r="AE156" s="170"/>
    </row>
    <row r="157" spans="1:31" s="9" customFormat="1" ht="18.75" customHeight="1" x14ac:dyDescent="0.25">
      <c r="A157" s="10">
        <v>59</v>
      </c>
      <c r="B157" s="206" t="s">
        <v>97</v>
      </c>
      <c r="C157" s="207"/>
      <c r="D157" s="207"/>
      <c r="E157" s="207"/>
      <c r="F157" s="207"/>
      <c r="G157" s="207"/>
      <c r="H157" s="207"/>
      <c r="I157" s="207"/>
      <c r="J157" s="207"/>
      <c r="K157" s="207"/>
      <c r="L157" s="207"/>
      <c r="M157" s="207"/>
      <c r="N157" s="207"/>
      <c r="O157" s="207"/>
      <c r="P157" s="207"/>
      <c r="Q157" s="207"/>
      <c r="R157" s="207"/>
      <c r="S157" s="207"/>
      <c r="T157" s="207"/>
      <c r="U157" s="207"/>
      <c r="V157" s="197"/>
      <c r="W157" s="198">
        <v>5.6338028169014086E-2</v>
      </c>
      <c r="X157" s="198">
        <v>6.3492063492063489E-2</v>
      </c>
      <c r="Y157" s="198"/>
      <c r="Z157" s="198">
        <v>0.94366197183098588</v>
      </c>
      <c r="AA157" s="198">
        <v>0.93650793650793651</v>
      </c>
      <c r="AB157" s="199"/>
      <c r="AC157" s="199">
        <v>3.9014084507042259</v>
      </c>
      <c r="AD157" s="199">
        <v>3.7936507936507944</v>
      </c>
      <c r="AE157" s="170"/>
    </row>
    <row r="158" spans="1:31" s="9" customFormat="1" ht="18.75" customHeight="1" x14ac:dyDescent="0.25">
      <c r="A158" s="10">
        <v>60</v>
      </c>
      <c r="B158" s="206" t="s">
        <v>98</v>
      </c>
      <c r="C158" s="207"/>
      <c r="D158" s="207"/>
      <c r="E158" s="207"/>
      <c r="F158" s="207"/>
      <c r="G158" s="207"/>
      <c r="H158" s="207"/>
      <c r="I158" s="207"/>
      <c r="J158" s="207"/>
      <c r="K158" s="207"/>
      <c r="L158" s="207"/>
      <c r="M158" s="207"/>
      <c r="N158" s="207"/>
      <c r="O158" s="207"/>
      <c r="P158" s="207"/>
      <c r="Q158" s="207"/>
      <c r="R158" s="207"/>
      <c r="S158" s="207"/>
      <c r="T158" s="207"/>
      <c r="U158" s="207"/>
      <c r="V158" s="197"/>
      <c r="W158" s="198">
        <v>5.7142857142857141E-2</v>
      </c>
      <c r="X158" s="198">
        <v>6.5573770491803282E-2</v>
      </c>
      <c r="Y158" s="198"/>
      <c r="Z158" s="198">
        <v>0.94285714285714284</v>
      </c>
      <c r="AA158" s="198">
        <v>0.93442622950819676</v>
      </c>
      <c r="AB158" s="199"/>
      <c r="AC158" s="199">
        <v>3.842857142857143</v>
      </c>
      <c r="AD158" s="199">
        <v>3.8032786885245904</v>
      </c>
      <c r="AE158" s="170"/>
    </row>
    <row r="159" spans="1:31" s="9" customFormat="1" ht="18.75" customHeight="1" x14ac:dyDescent="0.25">
      <c r="A159" s="10">
        <v>61</v>
      </c>
      <c r="B159" s="206" t="s">
        <v>99</v>
      </c>
      <c r="C159" s="207"/>
      <c r="D159" s="207"/>
      <c r="E159" s="207"/>
      <c r="F159" s="207"/>
      <c r="G159" s="207"/>
      <c r="H159" s="207"/>
      <c r="I159" s="207"/>
      <c r="J159" s="207"/>
      <c r="K159" s="207"/>
      <c r="L159" s="207"/>
      <c r="M159" s="207"/>
      <c r="N159" s="207"/>
      <c r="O159" s="207"/>
      <c r="P159" s="207"/>
      <c r="Q159" s="207"/>
      <c r="R159" s="207"/>
      <c r="S159" s="207"/>
      <c r="T159" s="207"/>
      <c r="U159" s="207"/>
      <c r="V159" s="197"/>
      <c r="W159" s="198">
        <v>5.5555555555555552E-2</v>
      </c>
      <c r="X159" s="198">
        <v>9.8360655737704916E-2</v>
      </c>
      <c r="Y159" s="198"/>
      <c r="Z159" s="198">
        <v>0.94444444444444442</v>
      </c>
      <c r="AA159" s="198">
        <v>0.90163934426229508</v>
      </c>
      <c r="AB159" s="199"/>
      <c r="AC159" s="199">
        <v>3.8194444444444451</v>
      </c>
      <c r="AD159" s="199">
        <v>3.6557377049180326</v>
      </c>
      <c r="AE159" s="170"/>
    </row>
    <row r="160" spans="1:31" s="9" customFormat="1" ht="18.75" customHeight="1" x14ac:dyDescent="0.25">
      <c r="A160" s="10">
        <v>62</v>
      </c>
      <c r="B160" s="206" t="s">
        <v>100</v>
      </c>
      <c r="C160" s="207"/>
      <c r="D160" s="207"/>
      <c r="E160" s="207"/>
      <c r="F160" s="207"/>
      <c r="G160" s="207"/>
      <c r="H160" s="207"/>
      <c r="I160" s="207"/>
      <c r="J160" s="207"/>
      <c r="K160" s="207"/>
      <c r="L160" s="207"/>
      <c r="M160" s="207"/>
      <c r="N160" s="207"/>
      <c r="O160" s="207"/>
      <c r="P160" s="207"/>
      <c r="Q160" s="207"/>
      <c r="R160" s="207"/>
      <c r="S160" s="207"/>
      <c r="T160" s="207"/>
      <c r="U160" s="207"/>
      <c r="V160" s="197"/>
      <c r="W160" s="198">
        <v>5.5555555555555552E-2</v>
      </c>
      <c r="X160" s="198">
        <v>8.0645161290322578E-2</v>
      </c>
      <c r="Y160" s="198"/>
      <c r="Z160" s="198">
        <v>0.94444444444444442</v>
      </c>
      <c r="AA160" s="198">
        <v>0.91935483870967738</v>
      </c>
      <c r="AB160" s="199"/>
      <c r="AC160" s="199">
        <v>3.8611111111111112</v>
      </c>
      <c r="AD160" s="199">
        <v>3.7580645161290311</v>
      </c>
      <c r="AE160" s="170"/>
    </row>
    <row r="161" spans="1:31" s="9" customFormat="1" ht="18.75" customHeight="1" x14ac:dyDescent="0.25">
      <c r="A161" s="10">
        <v>63</v>
      </c>
      <c r="B161" s="206" t="s">
        <v>101</v>
      </c>
      <c r="C161" s="207"/>
      <c r="D161" s="207"/>
      <c r="E161" s="207"/>
      <c r="F161" s="207"/>
      <c r="G161" s="207"/>
      <c r="H161" s="207"/>
      <c r="I161" s="207"/>
      <c r="J161" s="207"/>
      <c r="K161" s="207"/>
      <c r="L161" s="207"/>
      <c r="M161" s="207"/>
      <c r="N161" s="207"/>
      <c r="O161" s="207"/>
      <c r="P161" s="207"/>
      <c r="Q161" s="207"/>
      <c r="R161" s="207"/>
      <c r="S161" s="207"/>
      <c r="T161" s="207"/>
      <c r="U161" s="207"/>
      <c r="V161" s="197"/>
      <c r="W161" s="198">
        <v>5.7142857142857141E-2</v>
      </c>
      <c r="X161" s="198">
        <v>0.11475409836065574</v>
      </c>
      <c r="Y161" s="198"/>
      <c r="Z161" s="198">
        <v>0.94285714285714284</v>
      </c>
      <c r="AA161" s="198">
        <v>0.88524590163934425</v>
      </c>
      <c r="AB161" s="199"/>
      <c r="AC161" s="199">
        <v>3.8999999999999995</v>
      </c>
      <c r="AD161" s="199">
        <v>3.721311475409836</v>
      </c>
      <c r="AE161" s="170"/>
    </row>
    <row r="162" spans="1:31" s="9" customFormat="1" ht="18.75" customHeight="1" x14ac:dyDescent="0.25">
      <c r="A162" s="10">
        <v>64</v>
      </c>
      <c r="B162" s="206" t="s">
        <v>102</v>
      </c>
      <c r="C162" s="207"/>
      <c r="D162" s="207"/>
      <c r="E162" s="207"/>
      <c r="F162" s="207"/>
      <c r="G162" s="207"/>
      <c r="H162" s="207"/>
      <c r="I162" s="207"/>
      <c r="J162" s="207"/>
      <c r="K162" s="207"/>
      <c r="L162" s="207"/>
      <c r="M162" s="207"/>
      <c r="N162" s="207"/>
      <c r="O162" s="207"/>
      <c r="P162" s="207"/>
      <c r="Q162" s="207"/>
      <c r="R162" s="207"/>
      <c r="S162" s="207"/>
      <c r="T162" s="207"/>
      <c r="U162" s="207"/>
      <c r="V162" s="197"/>
      <c r="W162" s="198">
        <v>7.0422535211267609E-2</v>
      </c>
      <c r="X162" s="198">
        <v>0.11290322580645161</v>
      </c>
      <c r="Y162" s="198"/>
      <c r="Z162" s="198">
        <v>0.92957746478873238</v>
      </c>
      <c r="AA162" s="198">
        <v>0.88709677419354838</v>
      </c>
      <c r="AB162" s="199"/>
      <c r="AC162" s="199">
        <v>3.7746478873239431</v>
      </c>
      <c r="AD162" s="199">
        <v>3.7096774193548385</v>
      </c>
      <c r="AE162" s="170"/>
    </row>
    <row r="163" spans="1:31" s="9" customFormat="1" ht="18.75" customHeight="1" x14ac:dyDescent="0.25">
      <c r="A163" s="208" t="s">
        <v>103</v>
      </c>
      <c r="B163" s="209"/>
      <c r="C163" s="209"/>
      <c r="D163" s="209"/>
      <c r="E163" s="209"/>
      <c r="F163" s="209"/>
      <c r="G163" s="209"/>
      <c r="H163" s="209"/>
      <c r="I163" s="209"/>
      <c r="J163" s="209"/>
      <c r="K163" s="209"/>
      <c r="L163" s="209"/>
      <c r="M163" s="209"/>
      <c r="N163" s="209"/>
      <c r="O163" s="209"/>
      <c r="P163" s="209"/>
      <c r="Q163" s="209"/>
      <c r="R163" s="209"/>
      <c r="S163" s="209"/>
      <c r="T163" s="209"/>
      <c r="U163" s="209"/>
      <c r="V163" s="200"/>
      <c r="W163" s="201">
        <v>5.8685446009389672E-2</v>
      </c>
      <c r="X163" s="201">
        <v>8.9189189189189194E-2</v>
      </c>
      <c r="Y163" s="201"/>
      <c r="Z163" s="201">
        <v>0.94131455399061037</v>
      </c>
      <c r="AA163" s="201">
        <v>0.91081081081081083</v>
      </c>
      <c r="AB163" s="181"/>
      <c r="AC163" s="181">
        <v>3.8499115060734783</v>
      </c>
      <c r="AD163" s="181">
        <v>3.7402867663311881</v>
      </c>
      <c r="AE163" s="170"/>
    </row>
    <row r="164" spans="1:31" s="47" customFormat="1" ht="18.75" customHeight="1" x14ac:dyDescent="0.25">
      <c r="A164" s="48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94"/>
      <c r="Y164" s="94"/>
      <c r="Z164" s="94"/>
      <c r="AA164" s="94"/>
      <c r="AB164" s="94"/>
      <c r="AC164" s="94"/>
      <c r="AD164" s="95"/>
      <c r="AE164" s="188"/>
    </row>
    <row r="165" spans="1:31" s="9" customFormat="1" ht="37.5" customHeight="1" x14ac:dyDescent="0.25">
      <c r="A165" s="7"/>
      <c r="B165" s="211" t="s">
        <v>63</v>
      </c>
      <c r="C165" s="211"/>
      <c r="D165" s="211"/>
      <c r="E165" s="211"/>
      <c r="F165" s="211"/>
      <c r="G165" s="211"/>
      <c r="H165" s="211"/>
      <c r="I165" s="211"/>
      <c r="J165" s="211"/>
      <c r="K165" s="211"/>
      <c r="L165" s="211"/>
      <c r="M165" s="211"/>
      <c r="N165" s="211"/>
      <c r="O165" s="211"/>
      <c r="P165" s="211"/>
      <c r="Q165" s="211"/>
      <c r="R165" s="211"/>
      <c r="S165" s="211"/>
      <c r="T165" s="211"/>
      <c r="U165" s="214"/>
      <c r="V165" s="202" t="s">
        <v>155</v>
      </c>
      <c r="W165" s="202"/>
      <c r="X165" s="202"/>
      <c r="Y165" s="202" t="s">
        <v>156</v>
      </c>
      <c r="Z165" s="202"/>
      <c r="AA165" s="202"/>
      <c r="AB165" s="213" t="s">
        <v>16</v>
      </c>
      <c r="AC165" s="213"/>
      <c r="AD165" s="213"/>
      <c r="AE165" s="170"/>
    </row>
    <row r="166" spans="1:31" s="9" customFormat="1" ht="18.75" x14ac:dyDescent="0.25">
      <c r="A166" s="7"/>
      <c r="B166" s="212"/>
      <c r="C166" s="212"/>
      <c r="D166" s="212"/>
      <c r="E166" s="212"/>
      <c r="F166" s="212"/>
      <c r="G166" s="212"/>
      <c r="H166" s="212"/>
      <c r="I166" s="212"/>
      <c r="J166" s="212"/>
      <c r="K166" s="212"/>
      <c r="L166" s="212"/>
      <c r="M166" s="212"/>
      <c r="N166" s="212"/>
      <c r="O166" s="212"/>
      <c r="P166" s="212"/>
      <c r="Q166" s="212"/>
      <c r="R166" s="212"/>
      <c r="S166" s="212"/>
      <c r="T166" s="212"/>
      <c r="U166" s="215"/>
      <c r="V166" s="171">
        <v>2009</v>
      </c>
      <c r="W166" s="171">
        <v>2011</v>
      </c>
      <c r="X166" s="171">
        <v>2013</v>
      </c>
      <c r="Y166" s="171">
        <v>2009</v>
      </c>
      <c r="Z166" s="171">
        <v>2011</v>
      </c>
      <c r="AA166" s="171">
        <v>2013</v>
      </c>
      <c r="AB166" s="169">
        <v>2009</v>
      </c>
      <c r="AC166" s="169">
        <v>2011</v>
      </c>
      <c r="AD166" s="169">
        <v>2013</v>
      </c>
      <c r="AE166" s="170"/>
    </row>
    <row r="167" spans="1:31" s="11" customFormat="1" ht="18.75" x14ac:dyDescent="0.25">
      <c r="A167" s="10">
        <v>59</v>
      </c>
      <c r="B167" s="206" t="s">
        <v>64</v>
      </c>
      <c r="C167" s="207"/>
      <c r="D167" s="207"/>
      <c r="E167" s="207"/>
      <c r="F167" s="207"/>
      <c r="G167" s="207"/>
      <c r="H167" s="207"/>
      <c r="I167" s="207"/>
      <c r="J167" s="207"/>
      <c r="K167" s="207"/>
      <c r="L167" s="207"/>
      <c r="M167" s="207"/>
      <c r="N167" s="207"/>
      <c r="O167" s="207"/>
      <c r="P167" s="207"/>
      <c r="Q167" s="207"/>
      <c r="R167" s="207"/>
      <c r="S167" s="207"/>
      <c r="T167" s="207"/>
      <c r="U167" s="207"/>
      <c r="V167" s="79">
        <v>4.2492917847025496E-2</v>
      </c>
      <c r="W167" s="79">
        <v>1.3262599469496022E-2</v>
      </c>
      <c r="X167" s="79">
        <v>2.7027027027027029E-2</v>
      </c>
      <c r="Y167" s="79">
        <v>0.86685552407932009</v>
      </c>
      <c r="Z167" s="79">
        <v>0.98673740053050396</v>
      </c>
      <c r="AA167" s="79">
        <v>0.97297297297297303</v>
      </c>
      <c r="AB167" s="172">
        <v>3.8068535825545142</v>
      </c>
      <c r="AC167" s="172">
        <v>4.1379310344827536</v>
      </c>
      <c r="AD167" s="192">
        <v>4.0660660660660639</v>
      </c>
      <c r="AE167" s="174"/>
    </row>
    <row r="168" spans="1:31" s="11" customFormat="1" ht="18.75" x14ac:dyDescent="0.25">
      <c r="A168" s="10">
        <v>60</v>
      </c>
      <c r="B168" s="206" t="s">
        <v>65</v>
      </c>
      <c r="C168" s="207"/>
      <c r="D168" s="207"/>
      <c r="E168" s="207"/>
      <c r="F168" s="207"/>
      <c r="G168" s="207"/>
      <c r="H168" s="207"/>
      <c r="I168" s="207"/>
      <c r="J168" s="207"/>
      <c r="K168" s="207"/>
      <c r="L168" s="207"/>
      <c r="M168" s="207"/>
      <c r="N168" s="207"/>
      <c r="O168" s="207"/>
      <c r="P168" s="207"/>
      <c r="Q168" s="207"/>
      <c r="R168" s="207"/>
      <c r="S168" s="207"/>
      <c r="T168" s="207"/>
      <c r="U168" s="207"/>
      <c r="V168" s="79">
        <v>7.0821529745042494E-2</v>
      </c>
      <c r="W168" s="79">
        <v>1.832460732984293E-2</v>
      </c>
      <c r="X168" s="79">
        <v>5.459770114942529E-2</v>
      </c>
      <c r="Y168" s="79">
        <v>0.88385269121813026</v>
      </c>
      <c r="Z168" s="79">
        <v>0.98167539267015702</v>
      </c>
      <c r="AA168" s="79">
        <v>0.9454022988505747</v>
      </c>
      <c r="AB168" s="172">
        <v>3.9287833827893199</v>
      </c>
      <c r="AC168" s="172">
        <v>4.2617801047120398</v>
      </c>
      <c r="AD168" s="192">
        <v>4.1321839080459766</v>
      </c>
      <c r="AE168" s="174"/>
    </row>
    <row r="169" spans="1:31" s="11" customFormat="1" ht="18.75" x14ac:dyDescent="0.25">
      <c r="A169" s="10">
        <v>61</v>
      </c>
      <c r="B169" s="206" t="s">
        <v>66</v>
      </c>
      <c r="C169" s="207"/>
      <c r="D169" s="207"/>
      <c r="E169" s="207"/>
      <c r="F169" s="207"/>
      <c r="G169" s="207"/>
      <c r="H169" s="207"/>
      <c r="I169" s="207"/>
      <c r="J169" s="207"/>
      <c r="K169" s="207"/>
      <c r="L169" s="207"/>
      <c r="M169" s="207"/>
      <c r="N169" s="207"/>
      <c r="O169" s="207"/>
      <c r="P169" s="207"/>
      <c r="Q169" s="207"/>
      <c r="R169" s="207"/>
      <c r="S169" s="207"/>
      <c r="T169" s="207"/>
      <c r="U169" s="207"/>
      <c r="V169" s="79">
        <v>3.1161473087818695E-2</v>
      </c>
      <c r="W169" s="79">
        <v>1.5873015873015872E-2</v>
      </c>
      <c r="X169" s="79">
        <v>3.7572254335260118E-2</v>
      </c>
      <c r="Y169" s="79">
        <v>0.9178470254957507</v>
      </c>
      <c r="Z169" s="79">
        <v>0.98412698412698407</v>
      </c>
      <c r="AA169" s="79">
        <v>0.96242774566473988</v>
      </c>
      <c r="AB169" s="172">
        <v>4.1970149253731348</v>
      </c>
      <c r="AC169" s="172">
        <v>4.3306878306878378</v>
      </c>
      <c r="AD169" s="192">
        <v>4.2456647398843979</v>
      </c>
      <c r="AE169" s="174"/>
    </row>
    <row r="170" spans="1:31" s="11" customFormat="1" ht="34.5" customHeight="1" x14ac:dyDescent="0.25">
      <c r="A170" s="10">
        <v>62</v>
      </c>
      <c r="B170" s="206" t="s">
        <v>89</v>
      </c>
      <c r="C170" s="207"/>
      <c r="D170" s="207"/>
      <c r="E170" s="207"/>
      <c r="F170" s="207"/>
      <c r="G170" s="207"/>
      <c r="H170" s="207"/>
      <c r="I170" s="207"/>
      <c r="J170" s="207"/>
      <c r="K170" s="207"/>
      <c r="L170" s="207"/>
      <c r="M170" s="207"/>
      <c r="N170" s="207"/>
      <c r="O170" s="207"/>
      <c r="P170" s="207"/>
      <c r="Q170" s="207"/>
      <c r="R170" s="207"/>
      <c r="S170" s="207"/>
      <c r="T170" s="207"/>
      <c r="U170" s="207"/>
      <c r="V170" s="79">
        <v>0.11614730878186968</v>
      </c>
      <c r="W170" s="79">
        <v>5.1075268817204304E-2</v>
      </c>
      <c r="X170" s="79">
        <v>9.8765432098765427E-2</v>
      </c>
      <c r="Y170" s="79">
        <v>0.79036827195467418</v>
      </c>
      <c r="Z170" s="79">
        <v>0.94892473118279574</v>
      </c>
      <c r="AA170" s="79">
        <v>0.90123456790123457</v>
      </c>
      <c r="AB170" s="172">
        <v>3.5531249999999979</v>
      </c>
      <c r="AC170" s="172">
        <v>3.7231182795698916</v>
      </c>
      <c r="AD170" s="192">
        <v>3.6913580246913558</v>
      </c>
      <c r="AE170" s="174"/>
    </row>
    <row r="171" spans="1:31" s="11" customFormat="1" ht="18.75" x14ac:dyDescent="0.25">
      <c r="A171" s="10">
        <v>63</v>
      </c>
      <c r="B171" s="206" t="s">
        <v>90</v>
      </c>
      <c r="C171" s="207"/>
      <c r="D171" s="207"/>
      <c r="E171" s="207"/>
      <c r="F171" s="207"/>
      <c r="G171" s="207"/>
      <c r="H171" s="207"/>
      <c r="I171" s="207"/>
      <c r="J171" s="207"/>
      <c r="K171" s="207"/>
      <c r="L171" s="207"/>
      <c r="M171" s="207"/>
      <c r="N171" s="207"/>
      <c r="O171" s="207"/>
      <c r="P171" s="207"/>
      <c r="Q171" s="207"/>
      <c r="R171" s="207"/>
      <c r="S171" s="207"/>
      <c r="T171" s="207"/>
      <c r="U171" s="207"/>
      <c r="V171" s="79">
        <v>9.0651558073654395E-2</v>
      </c>
      <c r="W171" s="79">
        <v>8.3109919571045576E-2</v>
      </c>
      <c r="X171" s="79">
        <v>0.1</v>
      </c>
      <c r="Y171" s="79">
        <v>0.84419263456090654</v>
      </c>
      <c r="Z171" s="79">
        <v>0.91689008042895437</v>
      </c>
      <c r="AA171" s="79">
        <v>0.9</v>
      </c>
      <c r="AB171" s="172">
        <v>3.7575757575757591</v>
      </c>
      <c r="AC171" s="172">
        <v>3.8364611260053607</v>
      </c>
      <c r="AD171" s="192">
        <v>3.7852941176470587</v>
      </c>
      <c r="AE171" s="174"/>
    </row>
    <row r="172" spans="1:31" s="11" customFormat="1" ht="18.75" x14ac:dyDescent="0.25">
      <c r="A172" s="10">
        <v>64</v>
      </c>
      <c r="B172" s="206" t="s">
        <v>67</v>
      </c>
      <c r="C172" s="207"/>
      <c r="D172" s="207"/>
      <c r="E172" s="207"/>
      <c r="F172" s="207"/>
      <c r="G172" s="207"/>
      <c r="H172" s="207"/>
      <c r="I172" s="207"/>
      <c r="J172" s="207"/>
      <c r="K172" s="207"/>
      <c r="L172" s="207"/>
      <c r="M172" s="207"/>
      <c r="N172" s="207"/>
      <c r="O172" s="207"/>
      <c r="P172" s="207"/>
      <c r="Q172" s="207"/>
      <c r="R172" s="207"/>
      <c r="S172" s="207"/>
      <c r="T172" s="207"/>
      <c r="U172" s="207"/>
      <c r="V172" s="79">
        <v>0.13881019830028329</v>
      </c>
      <c r="W172" s="79">
        <v>9.7625329815303433E-2</v>
      </c>
      <c r="X172" s="79">
        <v>9.1445427728613568E-2</v>
      </c>
      <c r="Y172" s="79">
        <v>0.79320113314447593</v>
      </c>
      <c r="Z172" s="79">
        <v>0.90237467018469653</v>
      </c>
      <c r="AA172" s="79">
        <v>0.90855457227138647</v>
      </c>
      <c r="AB172" s="172">
        <v>3.544072948328266</v>
      </c>
      <c r="AC172" s="172">
        <v>3.7335092348284924</v>
      </c>
      <c r="AD172" s="192">
        <v>3.7728613569321556</v>
      </c>
      <c r="AE172" s="174"/>
    </row>
    <row r="173" spans="1:31" s="178" customFormat="1" ht="19.5" customHeight="1" x14ac:dyDescent="0.25">
      <c r="A173" s="208" t="s">
        <v>68</v>
      </c>
      <c r="B173" s="209"/>
      <c r="C173" s="209"/>
      <c r="D173" s="209"/>
      <c r="E173" s="209"/>
      <c r="F173" s="209"/>
      <c r="G173" s="209"/>
      <c r="H173" s="209"/>
      <c r="I173" s="209"/>
      <c r="J173" s="209"/>
      <c r="K173" s="209"/>
      <c r="L173" s="209"/>
      <c r="M173" s="209"/>
      <c r="N173" s="209"/>
      <c r="O173" s="209"/>
      <c r="P173" s="209"/>
      <c r="Q173" s="209"/>
      <c r="R173" s="209"/>
      <c r="S173" s="209"/>
      <c r="T173" s="209"/>
      <c r="U173" s="210"/>
      <c r="V173" s="175">
        <v>8.1680830972615678E-2</v>
      </c>
      <c r="W173" s="175">
        <v>4.6439628482972138E-2</v>
      </c>
      <c r="X173" s="175">
        <v>6.7980295566502466E-2</v>
      </c>
      <c r="Y173" s="175">
        <v>0.84938621340887632</v>
      </c>
      <c r="Z173" s="175">
        <v>0.95356037151702788</v>
      </c>
      <c r="AA173" s="175">
        <v>0.93201970443349758</v>
      </c>
      <c r="AB173" s="176">
        <v>3.7979042661034987</v>
      </c>
      <c r="AC173" s="176">
        <v>4.0039146017143956</v>
      </c>
      <c r="AD173" s="181">
        <v>3.9489047022111685</v>
      </c>
      <c r="AE173" s="174"/>
    </row>
    <row r="174" spans="1:31" ht="18.75" x14ac:dyDescent="0.25">
      <c r="X174" s="193"/>
      <c r="Y174" s="193"/>
      <c r="Z174" s="193"/>
      <c r="AA174" s="193"/>
      <c r="AB174" s="94"/>
      <c r="AC174" s="94"/>
      <c r="AD174" s="109"/>
      <c r="AE174" s="168"/>
    </row>
    <row r="175" spans="1:31" s="9" customFormat="1" ht="37.5" customHeight="1" x14ac:dyDescent="0.25">
      <c r="A175" s="7"/>
      <c r="B175" s="211" t="s">
        <v>91</v>
      </c>
      <c r="C175" s="211"/>
      <c r="D175" s="211"/>
      <c r="E175" s="211"/>
      <c r="F175" s="211"/>
      <c r="G175" s="211"/>
      <c r="H175" s="211"/>
      <c r="I175" s="211"/>
      <c r="J175" s="211"/>
      <c r="K175" s="211"/>
      <c r="L175" s="211"/>
      <c r="M175" s="211"/>
      <c r="N175" s="211"/>
      <c r="O175" s="211"/>
      <c r="P175" s="211"/>
      <c r="Q175" s="211"/>
      <c r="R175" s="211"/>
      <c r="S175" s="211"/>
      <c r="T175" s="211"/>
      <c r="U175" s="211"/>
      <c r="V175" s="202" t="s">
        <v>157</v>
      </c>
      <c r="W175" s="202"/>
      <c r="X175" s="202"/>
      <c r="Y175" s="202" t="s">
        <v>156</v>
      </c>
      <c r="Z175" s="202"/>
      <c r="AA175" s="202"/>
      <c r="AB175" s="203" t="s">
        <v>16</v>
      </c>
      <c r="AC175" s="204"/>
      <c r="AD175" s="205"/>
      <c r="AE175" s="170"/>
    </row>
    <row r="176" spans="1:31" s="9" customFormat="1" ht="18.75" customHeight="1" x14ac:dyDescent="0.25">
      <c r="A176" s="7"/>
      <c r="B176" s="212"/>
      <c r="C176" s="212"/>
      <c r="D176" s="212"/>
      <c r="E176" s="212"/>
      <c r="F176" s="212"/>
      <c r="G176" s="212"/>
      <c r="H176" s="212"/>
      <c r="I176" s="212"/>
      <c r="J176" s="212"/>
      <c r="K176" s="212"/>
      <c r="L176" s="212"/>
      <c r="M176" s="212"/>
      <c r="N176" s="212"/>
      <c r="O176" s="212"/>
      <c r="P176" s="212"/>
      <c r="Q176" s="212"/>
      <c r="R176" s="212"/>
      <c r="S176" s="212"/>
      <c r="T176" s="212"/>
      <c r="U176" s="212"/>
      <c r="V176" s="171">
        <v>2009</v>
      </c>
      <c r="W176" s="171">
        <v>2011</v>
      </c>
      <c r="X176" s="171">
        <v>2013</v>
      </c>
      <c r="Y176" s="171">
        <v>2009</v>
      </c>
      <c r="Z176" s="171">
        <v>2011</v>
      </c>
      <c r="AA176" s="171">
        <v>2013</v>
      </c>
      <c r="AB176" s="169">
        <v>2009</v>
      </c>
      <c r="AC176" s="169">
        <v>2011</v>
      </c>
      <c r="AD176" s="169">
        <v>2013</v>
      </c>
      <c r="AE176" s="170"/>
    </row>
    <row r="177" spans="1:31" s="11" customFormat="1" ht="18.75" x14ac:dyDescent="0.25">
      <c r="A177" s="10">
        <v>65</v>
      </c>
      <c r="B177" s="206" t="s">
        <v>92</v>
      </c>
      <c r="C177" s="207"/>
      <c r="D177" s="207"/>
      <c r="E177" s="207"/>
      <c r="F177" s="207"/>
      <c r="G177" s="207"/>
      <c r="H177" s="207"/>
      <c r="I177" s="207"/>
      <c r="J177" s="207"/>
      <c r="K177" s="207"/>
      <c r="L177" s="207"/>
      <c r="M177" s="207"/>
      <c r="N177" s="207"/>
      <c r="O177" s="207"/>
      <c r="P177" s="207"/>
      <c r="Q177" s="207"/>
      <c r="R177" s="207"/>
      <c r="S177" s="207"/>
      <c r="T177" s="207"/>
      <c r="U177" s="207"/>
      <c r="V177" s="194"/>
      <c r="W177" s="79">
        <v>6.6137566137566134E-2</v>
      </c>
      <c r="X177" s="79">
        <v>0.12023460410557185</v>
      </c>
      <c r="Y177" s="79"/>
      <c r="Z177" s="79">
        <v>0.93386243386243384</v>
      </c>
      <c r="AA177" s="79">
        <v>0.87976539589442815</v>
      </c>
      <c r="AB177" s="172"/>
      <c r="AC177" s="172">
        <v>3.6005291005291</v>
      </c>
      <c r="AD177" s="192">
        <v>3.4076246334310838</v>
      </c>
      <c r="AE177" s="174"/>
    </row>
    <row r="180" spans="1:31" x14ac:dyDescent="0.25">
      <c r="A180" t="s">
        <v>160</v>
      </c>
    </row>
    <row r="181" spans="1:31" x14ac:dyDescent="0.25"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</row>
  </sheetData>
  <mergeCells count="157">
    <mergeCell ref="F20:H20"/>
    <mergeCell ref="A22:E22"/>
    <mergeCell ref="A23:E23"/>
    <mergeCell ref="A26:G26"/>
    <mergeCell ref="A28:C29"/>
    <mergeCell ref="D28:F28"/>
    <mergeCell ref="A2:U2"/>
    <mergeCell ref="A7:AD7"/>
    <mergeCell ref="A8:AD8"/>
    <mergeCell ref="A9:U9"/>
    <mergeCell ref="A10:AD10"/>
    <mergeCell ref="A11:AD11"/>
    <mergeCell ref="A40:C40"/>
    <mergeCell ref="A41:C41"/>
    <mergeCell ref="V52:AA53"/>
    <mergeCell ref="AB52:AD53"/>
    <mergeCell ref="B54:U55"/>
    <mergeCell ref="V54:X54"/>
    <mergeCell ref="Y54:AA54"/>
    <mergeCell ref="AB54:AD54"/>
    <mergeCell ref="A30:C30"/>
    <mergeCell ref="A31:C31"/>
    <mergeCell ref="A32:C32"/>
    <mergeCell ref="A37:C38"/>
    <mergeCell ref="D37:F37"/>
    <mergeCell ref="A39:C39"/>
    <mergeCell ref="V65:X65"/>
    <mergeCell ref="Y65:AA65"/>
    <mergeCell ref="AB65:AD65"/>
    <mergeCell ref="B56:U56"/>
    <mergeCell ref="B57:U57"/>
    <mergeCell ref="B58:U58"/>
    <mergeCell ref="B59:U59"/>
    <mergeCell ref="B60:U60"/>
    <mergeCell ref="B61:U61"/>
    <mergeCell ref="B67:U67"/>
    <mergeCell ref="B68:U68"/>
    <mergeCell ref="B69:U69"/>
    <mergeCell ref="B70:U70"/>
    <mergeCell ref="B71:U71"/>
    <mergeCell ref="A72:U72"/>
    <mergeCell ref="B62:U62"/>
    <mergeCell ref="A63:U63"/>
    <mergeCell ref="B65:U66"/>
    <mergeCell ref="V81:X81"/>
    <mergeCell ref="Y81:AA81"/>
    <mergeCell ref="AB81:AD81"/>
    <mergeCell ref="B74:U75"/>
    <mergeCell ref="V74:X74"/>
    <mergeCell ref="Y74:AA74"/>
    <mergeCell ref="AB74:AD74"/>
    <mergeCell ref="B76:U76"/>
    <mergeCell ref="B77:U77"/>
    <mergeCell ref="B83:U83"/>
    <mergeCell ref="B84:U84"/>
    <mergeCell ref="B85:U85"/>
    <mergeCell ref="B86:U86"/>
    <mergeCell ref="B87:U87"/>
    <mergeCell ref="B88:U88"/>
    <mergeCell ref="B78:U78"/>
    <mergeCell ref="A79:U79"/>
    <mergeCell ref="B81:U82"/>
    <mergeCell ref="AB93:AD93"/>
    <mergeCell ref="B95:U95"/>
    <mergeCell ref="B96:U96"/>
    <mergeCell ref="A97:U97"/>
    <mergeCell ref="B99:U100"/>
    <mergeCell ref="V99:X99"/>
    <mergeCell ref="Y99:AA99"/>
    <mergeCell ref="AB99:AD99"/>
    <mergeCell ref="B89:U89"/>
    <mergeCell ref="B90:U90"/>
    <mergeCell ref="A91:U91"/>
    <mergeCell ref="B93:U94"/>
    <mergeCell ref="V93:X93"/>
    <mergeCell ref="Y93:AA93"/>
    <mergeCell ref="AB108:AD108"/>
    <mergeCell ref="B110:U110"/>
    <mergeCell ref="B111:U111"/>
    <mergeCell ref="B101:U101"/>
    <mergeCell ref="B102:U102"/>
    <mergeCell ref="B103:U103"/>
    <mergeCell ref="B104:U104"/>
    <mergeCell ref="B105:U105"/>
    <mergeCell ref="A106:U106"/>
    <mergeCell ref="B112:U112"/>
    <mergeCell ref="B113:U113"/>
    <mergeCell ref="B114:U114"/>
    <mergeCell ref="A115:U115"/>
    <mergeCell ref="B117:U118"/>
    <mergeCell ref="V117:X117"/>
    <mergeCell ref="B108:U109"/>
    <mergeCell ref="V108:X108"/>
    <mergeCell ref="Y108:AA108"/>
    <mergeCell ref="B123:U123"/>
    <mergeCell ref="B124:U124"/>
    <mergeCell ref="B125:U125"/>
    <mergeCell ref="B126:U126"/>
    <mergeCell ref="A127:U127"/>
    <mergeCell ref="B130:U131"/>
    <mergeCell ref="Y117:AA117"/>
    <mergeCell ref="AB117:AD117"/>
    <mergeCell ref="B119:U119"/>
    <mergeCell ref="B120:U120"/>
    <mergeCell ref="B121:U121"/>
    <mergeCell ref="B122:U122"/>
    <mergeCell ref="V139:X139"/>
    <mergeCell ref="Y139:AA139"/>
    <mergeCell ref="AB139:AD139"/>
    <mergeCell ref="V130:X130"/>
    <mergeCell ref="Y130:AA130"/>
    <mergeCell ref="AB130:AD130"/>
    <mergeCell ref="B132:U132"/>
    <mergeCell ref="B134:U134"/>
    <mergeCell ref="B135:U135"/>
    <mergeCell ref="B141:U141"/>
    <mergeCell ref="B142:U142"/>
    <mergeCell ref="B143:U143"/>
    <mergeCell ref="B144:U144"/>
    <mergeCell ref="B145:U145"/>
    <mergeCell ref="B146:U146"/>
    <mergeCell ref="B136:U136"/>
    <mergeCell ref="A137:U137"/>
    <mergeCell ref="B139:U140"/>
    <mergeCell ref="B155:U156"/>
    <mergeCell ref="V155:X155"/>
    <mergeCell ref="Y155:AA155"/>
    <mergeCell ref="AB155:AD155"/>
    <mergeCell ref="B157:U157"/>
    <mergeCell ref="B158:U158"/>
    <mergeCell ref="B147:U147"/>
    <mergeCell ref="B148:U148"/>
    <mergeCell ref="B149:U149"/>
    <mergeCell ref="B150:U150"/>
    <mergeCell ref="B151:U151"/>
    <mergeCell ref="A152:U152"/>
    <mergeCell ref="V165:X165"/>
    <mergeCell ref="Y165:AA165"/>
    <mergeCell ref="AB165:AD165"/>
    <mergeCell ref="B167:U167"/>
    <mergeCell ref="B168:U168"/>
    <mergeCell ref="B169:U169"/>
    <mergeCell ref="B159:U159"/>
    <mergeCell ref="B160:U160"/>
    <mergeCell ref="B161:U161"/>
    <mergeCell ref="B162:U162"/>
    <mergeCell ref="A163:U163"/>
    <mergeCell ref="B165:U166"/>
    <mergeCell ref="Y175:AA175"/>
    <mergeCell ref="AB175:AD175"/>
    <mergeCell ref="B177:U177"/>
    <mergeCell ref="B170:U170"/>
    <mergeCell ref="B171:U171"/>
    <mergeCell ref="B172:U172"/>
    <mergeCell ref="A173:U173"/>
    <mergeCell ref="B175:U176"/>
    <mergeCell ref="V175:X175"/>
  </mergeCells>
  <printOptions horizontalCentered="1" verticalCentered="1"/>
  <pageMargins left="0" right="0" top="0" bottom="0" header="0.31496062992125984" footer="0"/>
  <pageSetup paperSize="9" scale="2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166"/>
  <sheetViews>
    <sheetView showGridLines="0" view="pageBreakPreview" zoomScale="60" zoomScaleNormal="100" workbookViewId="0">
      <selection activeCell="D129" sqref="D129"/>
    </sheetView>
  </sheetViews>
  <sheetFormatPr baseColWidth="10" defaultRowHeight="15" x14ac:dyDescent="0.25"/>
  <cols>
    <col min="2" max="2" width="13.28515625" customWidth="1"/>
    <col min="6" max="6" width="19.140625" customWidth="1"/>
    <col min="7" max="7" width="17.85546875" customWidth="1"/>
    <col min="8" max="8" width="20.85546875" customWidth="1"/>
    <col min="9" max="10" width="21.7109375" customWidth="1"/>
    <col min="13" max="13" width="10.7109375" customWidth="1"/>
    <col min="14" max="14" width="8.5703125" customWidth="1"/>
    <col min="16" max="16" width="12.5703125" customWidth="1"/>
    <col min="17" max="17" width="7.140625" customWidth="1"/>
    <col min="18" max="18" width="8.42578125" customWidth="1"/>
    <col min="19" max="19" width="7.140625" customWidth="1"/>
    <col min="20" max="20" width="7.85546875" customWidth="1"/>
    <col min="21" max="21" width="4.42578125" customWidth="1"/>
    <col min="22" max="26" width="17.42578125" customWidth="1"/>
    <col min="27" max="29" width="16.85546875" customWidth="1"/>
    <col min="30" max="30" width="10.140625" customWidth="1"/>
  </cols>
  <sheetData>
    <row r="2" spans="1:30" x14ac:dyDescent="0.25">
      <c r="A2" s="241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153"/>
      <c r="W2" s="153"/>
    </row>
    <row r="3" spans="1:30" x14ac:dyDescent="0.25">
      <c r="A3" s="153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</row>
    <row r="4" spans="1:30" x14ac:dyDescent="0.25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</row>
    <row r="5" spans="1:30" x14ac:dyDescent="0.25">
      <c r="A5" s="153"/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</row>
    <row r="6" spans="1:30" x14ac:dyDescent="0.25">
      <c r="A6" s="153"/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</row>
    <row r="7" spans="1:30" ht="15.75" x14ac:dyDescent="0.25">
      <c r="A7" s="242" t="s">
        <v>0</v>
      </c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</row>
    <row r="8" spans="1:30" x14ac:dyDescent="0.25">
      <c r="A8" s="243" t="s">
        <v>146</v>
      </c>
      <c r="B8" s="243"/>
      <c r="C8" s="243"/>
      <c r="D8" s="243"/>
      <c r="E8" s="243"/>
      <c r="F8" s="243"/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</row>
    <row r="9" spans="1:30" ht="15.75" x14ac:dyDescent="0.25">
      <c r="A9" s="244"/>
      <c r="B9" s="244"/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154"/>
      <c r="W9" s="154"/>
    </row>
    <row r="10" spans="1:30" x14ac:dyDescent="0.25">
      <c r="A10" s="245" t="s">
        <v>159</v>
      </c>
      <c r="B10" s="245"/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45"/>
      <c r="AA10" s="245"/>
      <c r="AB10" s="245"/>
      <c r="AC10" s="245"/>
      <c r="AD10" s="245"/>
    </row>
    <row r="11" spans="1:30" x14ac:dyDescent="0.25">
      <c r="A11" s="245" t="s">
        <v>104</v>
      </c>
      <c r="B11" s="245"/>
      <c r="C11" s="245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45"/>
      <c r="V11" s="245"/>
      <c r="W11" s="245"/>
      <c r="X11" s="245"/>
      <c r="Y11" s="245"/>
      <c r="Z11" s="245"/>
      <c r="AA11" s="245"/>
      <c r="AB11" s="245"/>
      <c r="AC11" s="245"/>
      <c r="AD11" s="245"/>
    </row>
    <row r="12" spans="1:30" x14ac:dyDescent="0.25">
      <c r="A12" s="152"/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</row>
    <row r="13" spans="1:30" x14ac:dyDescent="0.25">
      <c r="A13" s="152"/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</row>
    <row r="17" spans="1:30" x14ac:dyDescent="0.25">
      <c r="P17" s="52"/>
      <c r="Q17" s="52"/>
      <c r="R17" s="52"/>
      <c r="S17" s="52"/>
      <c r="T17" s="52"/>
      <c r="U17" s="52"/>
      <c r="V17" s="52"/>
      <c r="W17" s="52"/>
    </row>
    <row r="18" spans="1:30" ht="36" customHeight="1" x14ac:dyDescent="0.5">
      <c r="A18" s="155"/>
      <c r="B18" s="155"/>
      <c r="C18" s="155"/>
      <c r="D18" s="155"/>
      <c r="E18" s="155"/>
      <c r="F18" s="5"/>
      <c r="P18" s="52"/>
      <c r="Q18" s="37"/>
      <c r="R18" s="37"/>
      <c r="S18" s="37"/>
      <c r="T18" s="37"/>
      <c r="U18" s="37"/>
      <c r="V18" s="37"/>
      <c r="W18" s="37"/>
    </row>
    <row r="19" spans="1:30" x14ac:dyDescent="0.25">
      <c r="P19" s="52"/>
      <c r="Q19" s="126"/>
      <c r="R19" s="126"/>
      <c r="S19" s="126"/>
      <c r="T19" s="126"/>
      <c r="U19" s="125"/>
      <c r="V19" s="125"/>
      <c r="W19" s="125"/>
    </row>
    <row r="20" spans="1:30" ht="34.5" customHeight="1" x14ac:dyDescent="0.5">
      <c r="F20" s="237" t="s">
        <v>152</v>
      </c>
      <c r="G20" s="237"/>
      <c r="H20" s="237"/>
      <c r="O20" s="36"/>
      <c r="P20" s="36"/>
      <c r="Q20" s="126"/>
      <c r="R20" s="126"/>
      <c r="S20" s="126"/>
      <c r="T20" s="126"/>
      <c r="U20" s="22"/>
      <c r="V20" s="22"/>
      <c r="W20" s="22"/>
    </row>
    <row r="21" spans="1:30" ht="34.5" customHeight="1" x14ac:dyDescent="0.25">
      <c r="F21" s="162">
        <v>2009</v>
      </c>
      <c r="G21" s="162">
        <v>2011</v>
      </c>
      <c r="H21" s="162">
        <v>2013</v>
      </c>
      <c r="O21" s="36"/>
      <c r="P21" s="36"/>
      <c r="Q21" s="126"/>
      <c r="R21" s="126"/>
      <c r="S21" s="126"/>
      <c r="T21" s="126"/>
      <c r="U21" s="22"/>
      <c r="V21" s="22"/>
      <c r="W21" s="22"/>
    </row>
    <row r="22" spans="1:30" ht="34.5" customHeight="1" x14ac:dyDescent="0.5">
      <c r="A22" s="238" t="s">
        <v>1</v>
      </c>
      <c r="B22" s="238"/>
      <c r="C22" s="238"/>
      <c r="D22" s="238"/>
      <c r="E22" s="239"/>
      <c r="F22" s="2">
        <v>26</v>
      </c>
      <c r="G22" s="2">
        <v>21</v>
      </c>
      <c r="H22" s="2">
        <v>23</v>
      </c>
      <c r="O22" s="36"/>
      <c r="P22" s="36"/>
      <c r="Q22" s="126"/>
      <c r="R22" s="126"/>
      <c r="S22" s="126"/>
      <c r="T22" s="126"/>
      <c r="U22" s="22"/>
      <c r="V22" s="22"/>
      <c r="W22" s="22"/>
    </row>
    <row r="23" spans="1:30" ht="34.5" customHeight="1" x14ac:dyDescent="0.45">
      <c r="A23" s="238" t="s">
        <v>2</v>
      </c>
      <c r="B23" s="238"/>
      <c r="C23" s="238"/>
      <c r="D23" s="238"/>
      <c r="E23" s="239"/>
      <c r="F23" s="3">
        <v>0.8125</v>
      </c>
      <c r="G23" s="3">
        <v>0.7</v>
      </c>
      <c r="H23" s="3">
        <v>0.71870000000000001</v>
      </c>
      <c r="O23" s="36"/>
      <c r="P23" s="36"/>
      <c r="Q23" s="126"/>
      <c r="R23" s="126"/>
      <c r="S23" s="126"/>
      <c r="T23" s="126"/>
      <c r="U23" s="22"/>
      <c r="V23" s="22"/>
      <c r="W23" s="22"/>
    </row>
    <row r="24" spans="1:30" ht="34.5" customHeight="1" x14ac:dyDescent="0.25">
      <c r="O24" s="36"/>
      <c r="P24" s="36"/>
      <c r="Q24" s="126"/>
      <c r="R24" s="126"/>
      <c r="S24" s="126"/>
      <c r="T24" s="126"/>
      <c r="U24" s="22"/>
      <c r="V24" s="22"/>
      <c r="W24" s="22"/>
    </row>
    <row r="25" spans="1:30" ht="36.75" customHeight="1" x14ac:dyDescent="0.25">
      <c r="E25" s="155"/>
      <c r="F25" s="37"/>
      <c r="G25" s="37"/>
      <c r="S25" s="52"/>
      <c r="T25" s="127"/>
      <c r="U25" s="127"/>
      <c r="V25" s="127"/>
      <c r="W25" s="127"/>
    </row>
    <row r="26" spans="1:30" ht="33" customHeight="1" x14ac:dyDescent="0.25">
      <c r="A26" s="240" t="s">
        <v>3</v>
      </c>
      <c r="B26" s="240"/>
      <c r="C26" s="240"/>
      <c r="D26" s="240"/>
      <c r="E26" s="240"/>
      <c r="F26" s="240"/>
      <c r="G26" s="240"/>
      <c r="S26" s="52"/>
      <c r="T26" s="127"/>
      <c r="U26" s="127"/>
      <c r="V26" s="127"/>
      <c r="W26" s="127"/>
    </row>
    <row r="27" spans="1:30" ht="26.25" customHeight="1" x14ac:dyDescent="0.25">
      <c r="E27" s="155"/>
      <c r="F27" s="38"/>
      <c r="G27" s="38"/>
      <c r="S27" s="52"/>
      <c r="T27" s="127"/>
      <c r="U27" s="127"/>
      <c r="V27" s="127"/>
      <c r="W27" s="127"/>
    </row>
    <row r="28" spans="1:30" ht="26.25" customHeight="1" x14ac:dyDescent="0.35">
      <c r="A28" s="230" t="s">
        <v>113</v>
      </c>
      <c r="B28" s="231"/>
      <c r="C28" s="232"/>
      <c r="D28" s="222" t="s">
        <v>152</v>
      </c>
      <c r="E28" s="223"/>
      <c r="F28" s="224"/>
      <c r="K28" s="50"/>
      <c r="S28" s="52"/>
      <c r="T28" s="52"/>
      <c r="U28" s="52"/>
      <c r="V28" s="52"/>
      <c r="W28" s="52"/>
      <c r="X28" s="35"/>
      <c r="Y28" s="35"/>
      <c r="Z28" s="35"/>
      <c r="AA28" s="33"/>
      <c r="AB28" s="33"/>
      <c r="AC28" s="33"/>
      <c r="AD28" s="34"/>
    </row>
    <row r="29" spans="1:30" ht="26.25" customHeight="1" x14ac:dyDescent="0.35">
      <c r="A29" s="233"/>
      <c r="B29" s="234"/>
      <c r="C29" s="235"/>
      <c r="D29" s="156">
        <v>2009</v>
      </c>
      <c r="E29" s="156">
        <v>2011</v>
      </c>
      <c r="F29" s="156">
        <v>2013</v>
      </c>
      <c r="K29" s="50"/>
      <c r="S29" s="52"/>
      <c r="T29" s="53"/>
      <c r="U29" s="53"/>
      <c r="V29" s="53"/>
      <c r="W29" s="53"/>
      <c r="X29" s="35"/>
      <c r="Y29" s="35"/>
      <c r="Z29" s="35"/>
      <c r="AA29" s="33"/>
      <c r="AB29" s="33"/>
      <c r="AC29" s="33"/>
      <c r="AD29" s="34"/>
    </row>
    <row r="30" spans="1:30" ht="26.25" customHeight="1" x14ac:dyDescent="0.35">
      <c r="A30" s="222" t="s">
        <v>114</v>
      </c>
      <c r="B30" s="223"/>
      <c r="C30" s="224"/>
      <c r="D30" s="6">
        <v>22</v>
      </c>
      <c r="E30" s="6">
        <v>20</v>
      </c>
      <c r="F30" s="6">
        <v>21</v>
      </c>
      <c r="K30" s="50"/>
      <c r="S30" s="52"/>
      <c r="T30" s="53"/>
      <c r="U30" s="53"/>
      <c r="V30" s="53"/>
      <c r="W30" s="53"/>
      <c r="X30" s="35"/>
      <c r="Y30" s="35"/>
      <c r="Z30" s="35"/>
      <c r="AA30" s="33"/>
      <c r="AB30" s="33"/>
      <c r="AC30" s="33"/>
      <c r="AD30" s="34"/>
    </row>
    <row r="31" spans="1:30" ht="19.5" customHeight="1" x14ac:dyDescent="0.35">
      <c r="A31" s="222" t="s">
        <v>115</v>
      </c>
      <c r="B31" s="223"/>
      <c r="C31" s="224"/>
      <c r="D31" s="6">
        <v>4</v>
      </c>
      <c r="E31" s="163">
        <v>1</v>
      </c>
      <c r="F31" s="163">
        <v>2</v>
      </c>
      <c r="S31" s="52"/>
      <c r="T31" s="127"/>
      <c r="U31" s="127"/>
      <c r="V31" s="127"/>
      <c r="W31" s="127"/>
    </row>
    <row r="32" spans="1:30" ht="21" x14ac:dyDescent="0.35">
      <c r="A32" s="227" t="s">
        <v>153</v>
      </c>
      <c r="B32" s="228"/>
      <c r="C32" s="229"/>
      <c r="D32" s="163"/>
      <c r="E32" s="163"/>
      <c r="F32" s="163"/>
      <c r="S32" s="52"/>
      <c r="T32" s="127"/>
      <c r="U32" s="127"/>
      <c r="V32" s="127"/>
      <c r="W32" s="127"/>
    </row>
    <row r="33" spans="1:23" x14ac:dyDescent="0.25">
      <c r="S33" s="52"/>
      <c r="T33" s="52"/>
      <c r="U33" s="52"/>
      <c r="V33" s="52"/>
      <c r="W33" s="52"/>
    </row>
    <row r="34" spans="1:23" x14ac:dyDescent="0.25">
      <c r="S34" s="52"/>
      <c r="T34" s="52"/>
      <c r="U34" s="52"/>
      <c r="V34" s="52"/>
      <c r="W34" s="52"/>
    </row>
    <row r="35" spans="1:23" x14ac:dyDescent="0.25">
      <c r="S35" s="52"/>
      <c r="T35" s="52"/>
      <c r="U35" s="52"/>
      <c r="V35" s="52"/>
      <c r="W35" s="52"/>
    </row>
    <row r="36" spans="1:23" x14ac:dyDescent="0.25">
      <c r="S36" s="52"/>
      <c r="T36" s="52"/>
      <c r="U36" s="52"/>
      <c r="V36" s="52"/>
      <c r="W36" s="52"/>
    </row>
    <row r="37" spans="1:23" ht="15.75" customHeight="1" x14ac:dyDescent="0.25">
      <c r="A37" s="230" t="s">
        <v>4</v>
      </c>
      <c r="B37" s="231"/>
      <c r="C37" s="232"/>
      <c r="D37" s="236" t="s">
        <v>152</v>
      </c>
      <c r="E37" s="236"/>
      <c r="F37" s="236"/>
      <c r="S37" s="52"/>
      <c r="T37" s="52"/>
      <c r="U37" s="52"/>
      <c r="V37" s="52"/>
      <c r="W37" s="52"/>
    </row>
    <row r="38" spans="1:23" ht="21" x14ac:dyDescent="0.25">
      <c r="A38" s="233"/>
      <c r="B38" s="234"/>
      <c r="C38" s="235"/>
      <c r="D38" s="164">
        <v>2009</v>
      </c>
      <c r="E38" s="165">
        <v>2011</v>
      </c>
      <c r="F38" s="165">
        <v>2013</v>
      </c>
      <c r="S38" s="52"/>
      <c r="T38" s="52"/>
      <c r="U38" s="52"/>
      <c r="V38" s="52"/>
      <c r="W38" s="52"/>
    </row>
    <row r="39" spans="1:23" ht="21" x14ac:dyDescent="0.35">
      <c r="A39" s="222" t="s">
        <v>5</v>
      </c>
      <c r="B39" s="223"/>
      <c r="C39" s="224"/>
      <c r="D39" s="166">
        <v>14</v>
      </c>
      <c r="E39" s="163">
        <v>13</v>
      </c>
      <c r="F39" s="163">
        <v>16</v>
      </c>
      <c r="S39" s="52"/>
      <c r="T39" s="52"/>
      <c r="U39" s="52"/>
      <c r="V39" s="52"/>
      <c r="W39" s="52"/>
    </row>
    <row r="40" spans="1:23" ht="21" x14ac:dyDescent="0.35">
      <c r="A40" s="222" t="s">
        <v>6</v>
      </c>
      <c r="B40" s="223"/>
      <c r="C40" s="224"/>
      <c r="D40" s="166">
        <v>8</v>
      </c>
      <c r="E40" s="163">
        <v>8</v>
      </c>
      <c r="F40" s="163">
        <v>7</v>
      </c>
      <c r="S40" s="52"/>
      <c r="T40" s="52"/>
      <c r="U40" s="52"/>
      <c r="V40" s="52"/>
      <c r="W40" s="52"/>
    </row>
    <row r="41" spans="1:23" ht="21" x14ac:dyDescent="0.35">
      <c r="A41" s="222" t="s">
        <v>95</v>
      </c>
      <c r="B41" s="223"/>
      <c r="C41" s="224"/>
      <c r="D41" s="166">
        <v>4</v>
      </c>
      <c r="E41" s="167"/>
      <c r="F41" s="167"/>
      <c r="S41" s="52"/>
      <c r="T41" s="52"/>
      <c r="U41" s="52"/>
      <c r="V41" s="52"/>
      <c r="W41" s="52"/>
    </row>
    <row r="42" spans="1:23" x14ac:dyDescent="0.25">
      <c r="S42" s="52"/>
      <c r="T42" s="52"/>
      <c r="U42" s="52"/>
      <c r="V42" s="52"/>
      <c r="W42" s="52"/>
    </row>
    <row r="43" spans="1:23" x14ac:dyDescent="0.25">
      <c r="S43" s="52"/>
      <c r="T43" s="52"/>
      <c r="U43" s="52"/>
      <c r="V43" s="52"/>
      <c r="W43" s="52"/>
    </row>
    <row r="44" spans="1:23" x14ac:dyDescent="0.25">
      <c r="S44" s="52"/>
      <c r="T44" s="52"/>
      <c r="U44" s="52"/>
      <c r="V44" s="52"/>
      <c r="W44" s="52"/>
    </row>
    <row r="45" spans="1:23" x14ac:dyDescent="0.25">
      <c r="S45" s="52"/>
      <c r="T45" s="52"/>
      <c r="U45" s="52"/>
      <c r="V45" s="52"/>
      <c r="W45" s="52"/>
    </row>
    <row r="49" spans="1:31" x14ac:dyDescent="0.25">
      <c r="X49" s="42"/>
      <c r="Y49" s="42"/>
      <c r="Z49" s="42"/>
    </row>
    <row r="52" spans="1:31" ht="15" customHeight="1" x14ac:dyDescent="0.25">
      <c r="V52" s="225" t="s">
        <v>9</v>
      </c>
      <c r="W52" s="225"/>
      <c r="X52" s="225"/>
      <c r="Y52" s="225"/>
      <c r="Z52" s="225"/>
      <c r="AA52" s="225"/>
      <c r="AB52" s="226" t="s">
        <v>154</v>
      </c>
      <c r="AC52" s="226"/>
      <c r="AD52" s="226"/>
    </row>
    <row r="53" spans="1:31" x14ac:dyDescent="0.25">
      <c r="V53" s="225"/>
      <c r="W53" s="225"/>
      <c r="X53" s="225"/>
      <c r="Y53" s="225"/>
      <c r="Z53" s="225"/>
      <c r="AA53" s="225"/>
      <c r="AB53" s="226"/>
      <c r="AC53" s="226"/>
      <c r="AD53" s="226"/>
      <c r="AE53" s="168"/>
    </row>
    <row r="54" spans="1:31" s="9" customFormat="1" ht="40.5" customHeight="1" x14ac:dyDescent="0.25">
      <c r="A54" s="7"/>
      <c r="B54" s="211" t="s">
        <v>11</v>
      </c>
      <c r="C54" s="211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1"/>
      <c r="P54" s="211"/>
      <c r="Q54" s="211"/>
      <c r="R54" s="211"/>
      <c r="S54" s="211"/>
      <c r="T54" s="211"/>
      <c r="U54" s="211"/>
      <c r="V54" s="202" t="s">
        <v>155</v>
      </c>
      <c r="W54" s="202"/>
      <c r="X54" s="202"/>
      <c r="Y54" s="202" t="s">
        <v>156</v>
      </c>
      <c r="Z54" s="202"/>
      <c r="AA54" s="202"/>
      <c r="AB54" s="213" t="s">
        <v>16</v>
      </c>
      <c r="AC54" s="213"/>
      <c r="AD54" s="213"/>
      <c r="AE54" s="170"/>
    </row>
    <row r="55" spans="1:31" s="9" customFormat="1" ht="18.75" customHeight="1" x14ac:dyDescent="0.25">
      <c r="A55" s="7"/>
      <c r="B55" s="212"/>
      <c r="C55" s="212"/>
      <c r="D55" s="212"/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P55" s="212"/>
      <c r="Q55" s="212"/>
      <c r="R55" s="212"/>
      <c r="S55" s="212"/>
      <c r="T55" s="212"/>
      <c r="U55" s="212"/>
      <c r="V55" s="171">
        <v>2009</v>
      </c>
      <c r="W55" s="171">
        <v>2011</v>
      </c>
      <c r="X55" s="171">
        <v>2013</v>
      </c>
      <c r="Y55" s="171">
        <v>2009</v>
      </c>
      <c r="Z55" s="171">
        <v>2011</v>
      </c>
      <c r="AA55" s="171">
        <v>2013</v>
      </c>
      <c r="AB55" s="112">
        <v>2009</v>
      </c>
      <c r="AC55" s="112">
        <v>2011</v>
      </c>
      <c r="AD55" s="112">
        <v>2013</v>
      </c>
      <c r="AE55" s="170"/>
    </row>
    <row r="56" spans="1:31" s="11" customFormat="1" ht="25.5" customHeight="1" x14ac:dyDescent="0.25">
      <c r="A56" s="10">
        <v>1</v>
      </c>
      <c r="B56" s="206" t="s">
        <v>20</v>
      </c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7"/>
      <c r="P56" s="207"/>
      <c r="Q56" s="207"/>
      <c r="R56" s="207"/>
      <c r="S56" s="207"/>
      <c r="T56" s="207"/>
      <c r="U56" s="207"/>
      <c r="V56" s="79">
        <v>0.11538461538461539</v>
      </c>
      <c r="W56" s="79">
        <v>0</v>
      </c>
      <c r="X56" s="79">
        <v>0</v>
      </c>
      <c r="Y56" s="79">
        <v>0.84615384615384615</v>
      </c>
      <c r="Z56" s="79">
        <v>1</v>
      </c>
      <c r="AA56" s="79">
        <v>1</v>
      </c>
      <c r="AB56" s="172">
        <v>3.76</v>
      </c>
      <c r="AC56" s="172">
        <v>4.0999999999999996</v>
      </c>
      <c r="AD56" s="173">
        <v>4.3478260869565224</v>
      </c>
      <c r="AE56" s="174"/>
    </row>
    <row r="57" spans="1:31" s="11" customFormat="1" ht="28.5" customHeight="1" x14ac:dyDescent="0.25">
      <c r="A57" s="10">
        <v>2</v>
      </c>
      <c r="B57" s="206" t="s">
        <v>69</v>
      </c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7"/>
      <c r="P57" s="207"/>
      <c r="Q57" s="207"/>
      <c r="R57" s="207"/>
      <c r="S57" s="207"/>
      <c r="T57" s="207"/>
      <c r="U57" s="207"/>
      <c r="V57" s="79">
        <v>0.19230769230769232</v>
      </c>
      <c r="W57" s="79">
        <v>0</v>
      </c>
      <c r="X57" s="79">
        <v>8.6956521739130432E-2</v>
      </c>
      <c r="Y57" s="79">
        <v>0.73076923076923073</v>
      </c>
      <c r="Z57" s="79">
        <v>1</v>
      </c>
      <c r="AA57" s="79">
        <v>0.91304347826086951</v>
      </c>
      <c r="AB57" s="172">
        <v>3.541666666666667</v>
      </c>
      <c r="AC57" s="172">
        <v>3.6999999999999993</v>
      </c>
      <c r="AD57" s="173">
        <v>4.0869565217391299</v>
      </c>
      <c r="AE57" s="174"/>
    </row>
    <row r="58" spans="1:31" s="11" customFormat="1" ht="34.5" customHeight="1" x14ac:dyDescent="0.25">
      <c r="A58" s="10">
        <v>3</v>
      </c>
      <c r="B58" s="206" t="s">
        <v>70</v>
      </c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7"/>
      <c r="P58" s="207"/>
      <c r="Q58" s="207"/>
      <c r="R58" s="207"/>
      <c r="S58" s="207"/>
      <c r="T58" s="207"/>
      <c r="U58" s="207"/>
      <c r="V58" s="79">
        <v>0.30769230769230771</v>
      </c>
      <c r="W58" s="79">
        <v>0.1</v>
      </c>
      <c r="X58" s="79">
        <v>0.13043478260869565</v>
      </c>
      <c r="Y58" s="79">
        <v>0.65384615384615385</v>
      </c>
      <c r="Z58" s="79">
        <v>0.9</v>
      </c>
      <c r="AA58" s="79">
        <v>0.86956521739130432</v>
      </c>
      <c r="AB58" s="172">
        <v>3.08</v>
      </c>
      <c r="AC58" s="172">
        <v>3.8499999999999992</v>
      </c>
      <c r="AD58" s="173">
        <v>3.9130434782608696</v>
      </c>
      <c r="AE58" s="174"/>
    </row>
    <row r="59" spans="1:31" s="11" customFormat="1" ht="25.5" customHeight="1" x14ac:dyDescent="0.25">
      <c r="A59" s="10">
        <v>4</v>
      </c>
      <c r="B59" s="206" t="s">
        <v>21</v>
      </c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7"/>
      <c r="P59" s="207"/>
      <c r="Q59" s="207"/>
      <c r="R59" s="207"/>
      <c r="S59" s="207"/>
      <c r="T59" s="207"/>
      <c r="U59" s="207"/>
      <c r="V59" s="79">
        <v>0.23076923076923078</v>
      </c>
      <c r="W59" s="79">
        <v>0.10526315789473684</v>
      </c>
      <c r="X59" s="79">
        <v>0.21739130434782608</v>
      </c>
      <c r="Y59" s="79">
        <v>0.69230769230769229</v>
      </c>
      <c r="Z59" s="79">
        <v>0.89473684210526316</v>
      </c>
      <c r="AA59" s="79">
        <v>0.78260869565217395</v>
      </c>
      <c r="AB59" s="172">
        <v>3.208333333333333</v>
      </c>
      <c r="AC59" s="172">
        <v>3.736842105263158</v>
      </c>
      <c r="AD59" s="173">
        <v>3.6086956521739131</v>
      </c>
      <c r="AE59" s="174"/>
    </row>
    <row r="60" spans="1:31" s="11" customFormat="1" ht="25.5" customHeight="1" x14ac:dyDescent="0.25">
      <c r="A60" s="10">
        <v>5</v>
      </c>
      <c r="B60" s="206" t="s">
        <v>22</v>
      </c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7"/>
      <c r="P60" s="207"/>
      <c r="Q60" s="207"/>
      <c r="R60" s="207"/>
      <c r="S60" s="207"/>
      <c r="T60" s="207"/>
      <c r="U60" s="207"/>
      <c r="V60" s="79">
        <v>7.6923076923076927E-2</v>
      </c>
      <c r="W60" s="79">
        <v>0.05</v>
      </c>
      <c r="X60" s="79">
        <v>8.6956521739130432E-2</v>
      </c>
      <c r="Y60" s="79">
        <v>0.84615384615384615</v>
      </c>
      <c r="Z60" s="79">
        <v>0.95</v>
      </c>
      <c r="AA60" s="79">
        <v>0.91304347826086951</v>
      </c>
      <c r="AB60" s="172">
        <v>3.666666666666667</v>
      </c>
      <c r="AC60" s="172">
        <v>4.0999999999999996</v>
      </c>
      <c r="AD60" s="173">
        <v>3.9130434782608696</v>
      </c>
      <c r="AE60" s="174"/>
    </row>
    <row r="61" spans="1:31" s="11" customFormat="1" ht="25.5" customHeight="1" x14ac:dyDescent="0.25">
      <c r="A61" s="10">
        <v>6</v>
      </c>
      <c r="B61" s="206" t="s">
        <v>71</v>
      </c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7"/>
      <c r="P61" s="207"/>
      <c r="Q61" s="207"/>
      <c r="R61" s="207"/>
      <c r="S61" s="207"/>
      <c r="T61" s="207"/>
      <c r="U61" s="207"/>
      <c r="V61" s="79">
        <v>0.19230769230769232</v>
      </c>
      <c r="W61" s="79">
        <v>5.2631578947368418E-2</v>
      </c>
      <c r="X61" s="79">
        <v>0.14285714285714285</v>
      </c>
      <c r="Y61" s="79">
        <v>0.76923076923076927</v>
      </c>
      <c r="Z61" s="79">
        <v>0.94736842105263153</v>
      </c>
      <c r="AA61" s="79">
        <v>0.8571428571428571</v>
      </c>
      <c r="AB61" s="172">
        <v>3.5600000000000005</v>
      </c>
      <c r="AC61" s="172">
        <v>3.947368421052631</v>
      </c>
      <c r="AD61" s="173">
        <v>3.8095238095238093</v>
      </c>
      <c r="AE61" s="174"/>
    </row>
    <row r="62" spans="1:31" s="11" customFormat="1" ht="25.5" customHeight="1" x14ac:dyDescent="0.25">
      <c r="A62" s="10">
        <v>7</v>
      </c>
      <c r="B62" s="206" t="s">
        <v>72</v>
      </c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7"/>
      <c r="P62" s="207"/>
      <c r="Q62" s="207"/>
      <c r="R62" s="207"/>
      <c r="S62" s="207"/>
      <c r="T62" s="207"/>
      <c r="U62" s="207"/>
      <c r="V62" s="79">
        <v>0.34615384615384615</v>
      </c>
      <c r="W62" s="79">
        <v>0</v>
      </c>
      <c r="X62" s="79">
        <v>8.6956521739130432E-2</v>
      </c>
      <c r="Y62" s="79">
        <v>0.57692307692307687</v>
      </c>
      <c r="Z62" s="79">
        <v>1</v>
      </c>
      <c r="AA62" s="79">
        <v>0.91304347826086951</v>
      </c>
      <c r="AB62" s="172">
        <v>3.0416666666666665</v>
      </c>
      <c r="AC62" s="172">
        <v>3.65</v>
      </c>
      <c r="AD62" s="173">
        <v>3.4347826086956523</v>
      </c>
      <c r="AE62" s="174"/>
    </row>
    <row r="63" spans="1:31" s="178" customFormat="1" ht="25.5" customHeight="1" x14ac:dyDescent="0.25">
      <c r="A63" s="208" t="s">
        <v>23</v>
      </c>
      <c r="B63" s="209"/>
      <c r="C63" s="209"/>
      <c r="D63" s="209"/>
      <c r="E63" s="209"/>
      <c r="F63" s="209"/>
      <c r="G63" s="209"/>
      <c r="H63" s="209"/>
      <c r="I63" s="209"/>
      <c r="J63" s="209"/>
      <c r="K63" s="209"/>
      <c r="L63" s="209"/>
      <c r="M63" s="209"/>
      <c r="N63" s="209"/>
      <c r="O63" s="209"/>
      <c r="P63" s="209"/>
      <c r="Q63" s="209"/>
      <c r="R63" s="209"/>
      <c r="S63" s="209"/>
      <c r="T63" s="209"/>
      <c r="U63" s="210"/>
      <c r="V63" s="175">
        <v>0.2087912087912088</v>
      </c>
      <c r="W63" s="175">
        <v>4.3478260869565216E-2</v>
      </c>
      <c r="X63" s="175">
        <v>0.1069182389937107</v>
      </c>
      <c r="Y63" s="175">
        <v>0.73076923076923073</v>
      </c>
      <c r="Z63" s="175">
        <v>0.95652173913043481</v>
      </c>
      <c r="AA63" s="175">
        <v>0.89308176100628933</v>
      </c>
      <c r="AB63" s="176">
        <v>3.4083333333333341</v>
      </c>
      <c r="AC63" s="176">
        <v>3.8691729323308266</v>
      </c>
      <c r="AD63" s="177">
        <v>3.8734102336586811</v>
      </c>
      <c r="AE63" s="174"/>
    </row>
    <row r="64" spans="1:31" s="118" customFormat="1" ht="15" customHeight="1" x14ac:dyDescent="0.25">
      <c r="A64" s="116"/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79"/>
      <c r="W64" s="179"/>
      <c r="X64" s="117"/>
      <c r="Y64" s="117"/>
      <c r="Z64" s="117"/>
      <c r="AA64" s="117"/>
      <c r="AB64" s="117"/>
      <c r="AC64" s="117"/>
      <c r="AD64" s="117"/>
      <c r="AE64" s="170"/>
    </row>
    <row r="65" spans="1:31" s="9" customFormat="1" ht="36.75" customHeight="1" x14ac:dyDescent="0.25">
      <c r="A65" s="7"/>
      <c r="B65" s="211" t="s">
        <v>24</v>
      </c>
      <c r="C65" s="211"/>
      <c r="D65" s="211"/>
      <c r="E65" s="211"/>
      <c r="F65" s="211"/>
      <c r="G65" s="211"/>
      <c r="H65" s="211"/>
      <c r="I65" s="211"/>
      <c r="J65" s="211"/>
      <c r="K65" s="211"/>
      <c r="L65" s="211"/>
      <c r="M65" s="211"/>
      <c r="N65" s="211"/>
      <c r="O65" s="211"/>
      <c r="P65" s="211"/>
      <c r="Q65" s="211"/>
      <c r="R65" s="211"/>
      <c r="S65" s="211"/>
      <c r="T65" s="211"/>
      <c r="U65" s="211"/>
      <c r="V65" s="202" t="s">
        <v>157</v>
      </c>
      <c r="W65" s="202"/>
      <c r="X65" s="202"/>
      <c r="Y65" s="202" t="s">
        <v>156</v>
      </c>
      <c r="Z65" s="202"/>
      <c r="AA65" s="202"/>
      <c r="AB65" s="213" t="s">
        <v>16</v>
      </c>
      <c r="AC65" s="213"/>
      <c r="AD65" s="213"/>
      <c r="AE65" s="170"/>
    </row>
    <row r="66" spans="1:31" s="9" customFormat="1" ht="18.75" customHeight="1" x14ac:dyDescent="0.25">
      <c r="A66" s="7"/>
      <c r="B66" s="212"/>
      <c r="C66" s="212"/>
      <c r="D66" s="212"/>
      <c r="E66" s="212"/>
      <c r="F66" s="212"/>
      <c r="G66" s="212"/>
      <c r="H66" s="212"/>
      <c r="I66" s="212"/>
      <c r="J66" s="212"/>
      <c r="K66" s="212"/>
      <c r="L66" s="212"/>
      <c r="M66" s="212"/>
      <c r="N66" s="212"/>
      <c r="O66" s="212"/>
      <c r="P66" s="212"/>
      <c r="Q66" s="212"/>
      <c r="R66" s="212"/>
      <c r="S66" s="212"/>
      <c r="T66" s="212"/>
      <c r="U66" s="212"/>
      <c r="V66" s="171">
        <v>2009</v>
      </c>
      <c r="W66" s="171">
        <v>2011</v>
      </c>
      <c r="X66" s="171">
        <v>2013</v>
      </c>
      <c r="Y66" s="171">
        <v>2009</v>
      </c>
      <c r="Z66" s="171">
        <v>2011</v>
      </c>
      <c r="AA66" s="171">
        <v>2013</v>
      </c>
      <c r="AB66" s="112">
        <v>2009</v>
      </c>
      <c r="AC66" s="112">
        <v>2011</v>
      </c>
      <c r="AD66" s="112">
        <v>2013</v>
      </c>
      <c r="AE66" s="170"/>
    </row>
    <row r="67" spans="1:31" s="11" customFormat="1" ht="33" customHeight="1" x14ac:dyDescent="0.25">
      <c r="A67" s="10">
        <v>8</v>
      </c>
      <c r="B67" s="206" t="s">
        <v>25</v>
      </c>
      <c r="C67" s="207"/>
      <c r="D67" s="207"/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7"/>
      <c r="P67" s="207"/>
      <c r="Q67" s="207"/>
      <c r="R67" s="207"/>
      <c r="S67" s="207"/>
      <c r="T67" s="207"/>
      <c r="U67" s="207"/>
      <c r="V67" s="79">
        <v>0.26923076923076922</v>
      </c>
      <c r="W67" s="79">
        <v>0.2</v>
      </c>
      <c r="X67" s="79">
        <v>0.2608695652173913</v>
      </c>
      <c r="Y67" s="79">
        <v>0.69230769230769229</v>
      </c>
      <c r="Z67" s="79">
        <v>0.8</v>
      </c>
      <c r="AA67" s="79">
        <v>0.73913043478260865</v>
      </c>
      <c r="AB67" s="172">
        <v>2.9600000000000004</v>
      </c>
      <c r="AC67" s="172">
        <v>3.2</v>
      </c>
      <c r="AD67" s="180">
        <v>3.1739130434782612</v>
      </c>
      <c r="AE67" s="174"/>
    </row>
    <row r="68" spans="1:31" s="11" customFormat="1" ht="18.75" customHeight="1" x14ac:dyDescent="0.25">
      <c r="A68" s="10">
        <v>9</v>
      </c>
      <c r="B68" s="206" t="s">
        <v>26</v>
      </c>
      <c r="C68" s="207"/>
      <c r="D68" s="207"/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7"/>
      <c r="P68" s="207"/>
      <c r="Q68" s="207"/>
      <c r="R68" s="207"/>
      <c r="S68" s="207"/>
      <c r="T68" s="207"/>
      <c r="U68" s="207"/>
      <c r="V68" s="79">
        <v>0.34615384615384615</v>
      </c>
      <c r="W68" s="79">
        <v>0.25</v>
      </c>
      <c r="X68" s="79">
        <v>0.2608695652173913</v>
      </c>
      <c r="Y68" s="79">
        <v>0.61538461538461542</v>
      </c>
      <c r="Z68" s="79">
        <v>0.75</v>
      </c>
      <c r="AA68" s="79">
        <v>0.73913043478260865</v>
      </c>
      <c r="AB68" s="172">
        <v>3.0399999999999996</v>
      </c>
      <c r="AC68" s="172">
        <v>3.3999999999999995</v>
      </c>
      <c r="AD68" s="180">
        <v>3.4782608695652173</v>
      </c>
      <c r="AE68" s="174"/>
    </row>
    <row r="69" spans="1:31" s="11" customFormat="1" ht="18.75" customHeight="1" x14ac:dyDescent="0.25">
      <c r="A69" s="10">
        <v>10</v>
      </c>
      <c r="B69" s="206" t="s">
        <v>27</v>
      </c>
      <c r="C69" s="207"/>
      <c r="D69" s="207"/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7"/>
      <c r="P69" s="207"/>
      <c r="Q69" s="207"/>
      <c r="R69" s="207"/>
      <c r="S69" s="207"/>
      <c r="T69" s="207"/>
      <c r="U69" s="207"/>
      <c r="V69" s="79">
        <v>0.23076923076923078</v>
      </c>
      <c r="W69" s="79">
        <v>0.15</v>
      </c>
      <c r="X69" s="79">
        <v>0.21739130434782608</v>
      </c>
      <c r="Y69" s="79">
        <v>0.73076923076923073</v>
      </c>
      <c r="Z69" s="79">
        <v>0.85</v>
      </c>
      <c r="AA69" s="79">
        <v>0.78260869565217395</v>
      </c>
      <c r="AB69" s="172">
        <v>3.2399999999999998</v>
      </c>
      <c r="AC69" s="172">
        <v>3.7</v>
      </c>
      <c r="AD69" s="180">
        <v>3.695652173913043</v>
      </c>
      <c r="AE69" s="174"/>
    </row>
    <row r="70" spans="1:31" s="11" customFormat="1" ht="18.75" customHeight="1" x14ac:dyDescent="0.25">
      <c r="A70" s="10">
        <v>11</v>
      </c>
      <c r="B70" s="206" t="s">
        <v>28</v>
      </c>
      <c r="C70" s="207"/>
      <c r="D70" s="207"/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7"/>
      <c r="P70" s="207"/>
      <c r="Q70" s="207"/>
      <c r="R70" s="207"/>
      <c r="S70" s="207"/>
      <c r="T70" s="207"/>
      <c r="U70" s="207"/>
      <c r="V70" s="79">
        <v>0.11538461538461539</v>
      </c>
      <c r="W70" s="79">
        <v>0.05</v>
      </c>
      <c r="X70" s="79">
        <v>4.3478260869565216E-2</v>
      </c>
      <c r="Y70" s="79">
        <v>0.84615384615384615</v>
      </c>
      <c r="Z70" s="79">
        <v>0.95</v>
      </c>
      <c r="AA70" s="79">
        <v>0.95652173913043481</v>
      </c>
      <c r="AB70" s="172">
        <v>3.68</v>
      </c>
      <c r="AC70" s="172">
        <v>4.05</v>
      </c>
      <c r="AD70" s="180">
        <v>4.0869565217391299</v>
      </c>
      <c r="AE70" s="174"/>
    </row>
    <row r="71" spans="1:31" s="11" customFormat="1" ht="18.75" customHeight="1" x14ac:dyDescent="0.25">
      <c r="A71" s="10">
        <v>12</v>
      </c>
      <c r="B71" s="206" t="s">
        <v>29</v>
      </c>
      <c r="C71" s="207"/>
      <c r="D71" s="207"/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7"/>
      <c r="P71" s="207"/>
      <c r="Q71" s="207"/>
      <c r="R71" s="207"/>
      <c r="S71" s="207"/>
      <c r="T71" s="207"/>
      <c r="U71" s="207"/>
      <c r="V71" s="79">
        <v>7.6923076923076927E-2</v>
      </c>
      <c r="W71" s="79">
        <v>0.1</v>
      </c>
      <c r="X71" s="79">
        <v>0.13043478260869565</v>
      </c>
      <c r="Y71" s="79">
        <v>0.84615384615384615</v>
      </c>
      <c r="Z71" s="79">
        <v>0.9</v>
      </c>
      <c r="AA71" s="79">
        <v>0.86956521739130432</v>
      </c>
      <c r="AB71" s="172">
        <v>3.666666666666667</v>
      </c>
      <c r="AC71" s="172">
        <v>3.9</v>
      </c>
      <c r="AD71" s="180">
        <v>4</v>
      </c>
      <c r="AE71" s="174"/>
    </row>
    <row r="72" spans="1:31" s="178" customFormat="1" ht="18.75" customHeight="1" x14ac:dyDescent="0.25">
      <c r="A72" s="208" t="s">
        <v>30</v>
      </c>
      <c r="B72" s="209"/>
      <c r="C72" s="209"/>
      <c r="D72" s="209"/>
      <c r="E72" s="209"/>
      <c r="F72" s="209"/>
      <c r="G72" s="209"/>
      <c r="H72" s="209"/>
      <c r="I72" s="209"/>
      <c r="J72" s="209"/>
      <c r="K72" s="209"/>
      <c r="L72" s="209"/>
      <c r="M72" s="209"/>
      <c r="N72" s="209"/>
      <c r="O72" s="209"/>
      <c r="P72" s="209"/>
      <c r="Q72" s="209"/>
      <c r="R72" s="209"/>
      <c r="S72" s="209"/>
      <c r="T72" s="209"/>
      <c r="U72" s="210"/>
      <c r="V72" s="175">
        <v>0.2076923076923077</v>
      </c>
      <c r="W72" s="175">
        <v>0.15</v>
      </c>
      <c r="X72" s="175">
        <v>0.18260869565217391</v>
      </c>
      <c r="Y72" s="175">
        <v>0.74615384615384617</v>
      </c>
      <c r="Z72" s="175">
        <v>0.85</v>
      </c>
      <c r="AA72" s="175">
        <v>0.81739130434782614</v>
      </c>
      <c r="AB72" s="176">
        <v>3.317333333333333</v>
      </c>
      <c r="AC72" s="176">
        <v>3.65</v>
      </c>
      <c r="AD72" s="181">
        <v>3.6869565217391305</v>
      </c>
      <c r="AE72" s="174"/>
    </row>
    <row r="73" spans="1:31" s="9" customFormat="1" ht="18.75" x14ac:dyDescent="0.25">
      <c r="A73" s="13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88"/>
      <c r="Y73" s="88"/>
      <c r="Z73" s="88"/>
      <c r="AA73" s="88"/>
      <c r="AB73" s="88"/>
      <c r="AC73" s="88"/>
      <c r="AD73" s="88"/>
      <c r="AE73" s="170"/>
    </row>
    <row r="74" spans="1:31" s="9" customFormat="1" ht="37.5" customHeight="1" x14ac:dyDescent="0.25">
      <c r="A74" s="7"/>
      <c r="B74" s="211" t="s">
        <v>31</v>
      </c>
      <c r="C74" s="211"/>
      <c r="D74" s="211"/>
      <c r="E74" s="211"/>
      <c r="F74" s="211"/>
      <c r="G74" s="211"/>
      <c r="H74" s="211"/>
      <c r="I74" s="211"/>
      <c r="J74" s="211"/>
      <c r="K74" s="211"/>
      <c r="L74" s="211"/>
      <c r="M74" s="211"/>
      <c r="N74" s="211"/>
      <c r="O74" s="211"/>
      <c r="P74" s="211"/>
      <c r="Q74" s="211"/>
      <c r="R74" s="211"/>
      <c r="S74" s="211"/>
      <c r="T74" s="211"/>
      <c r="U74" s="211"/>
      <c r="V74" s="202" t="s">
        <v>157</v>
      </c>
      <c r="W74" s="202"/>
      <c r="X74" s="202"/>
      <c r="Y74" s="202" t="s">
        <v>156</v>
      </c>
      <c r="Z74" s="202"/>
      <c r="AA74" s="202"/>
      <c r="AB74" s="213" t="s">
        <v>16</v>
      </c>
      <c r="AC74" s="213"/>
      <c r="AD74" s="213"/>
      <c r="AE74" s="170"/>
    </row>
    <row r="75" spans="1:31" s="9" customFormat="1" ht="18.75" customHeight="1" x14ac:dyDescent="0.25">
      <c r="A75" s="7"/>
      <c r="B75" s="212"/>
      <c r="C75" s="212"/>
      <c r="D75" s="212"/>
      <c r="E75" s="212"/>
      <c r="F75" s="212"/>
      <c r="G75" s="212"/>
      <c r="H75" s="212"/>
      <c r="I75" s="212"/>
      <c r="J75" s="212"/>
      <c r="K75" s="212"/>
      <c r="L75" s="212"/>
      <c r="M75" s="212"/>
      <c r="N75" s="212"/>
      <c r="O75" s="212"/>
      <c r="P75" s="212"/>
      <c r="Q75" s="212"/>
      <c r="R75" s="212"/>
      <c r="S75" s="212"/>
      <c r="T75" s="212"/>
      <c r="U75" s="212"/>
      <c r="V75" s="171">
        <v>2009</v>
      </c>
      <c r="W75" s="171">
        <v>2011</v>
      </c>
      <c r="X75" s="171">
        <v>2013</v>
      </c>
      <c r="Y75" s="171">
        <v>2009</v>
      </c>
      <c r="Z75" s="171">
        <v>2011</v>
      </c>
      <c r="AA75" s="171">
        <v>2013</v>
      </c>
      <c r="AB75" s="112">
        <v>2009</v>
      </c>
      <c r="AC75" s="112">
        <v>2011</v>
      </c>
      <c r="AD75" s="112">
        <v>2013</v>
      </c>
      <c r="AE75" s="170"/>
    </row>
    <row r="76" spans="1:31" s="11" customFormat="1" ht="32.25" customHeight="1" x14ac:dyDescent="0.25">
      <c r="A76" s="10">
        <v>13</v>
      </c>
      <c r="B76" s="206" t="s">
        <v>73</v>
      </c>
      <c r="C76" s="207"/>
      <c r="D76" s="207"/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7"/>
      <c r="P76" s="207"/>
      <c r="Q76" s="207"/>
      <c r="R76" s="207"/>
      <c r="S76" s="207"/>
      <c r="T76" s="207"/>
      <c r="U76" s="207"/>
      <c r="V76" s="79">
        <v>0.15384615384615385</v>
      </c>
      <c r="W76" s="79">
        <v>0.05</v>
      </c>
      <c r="X76" s="79">
        <v>9.5238095238095233E-2</v>
      </c>
      <c r="Y76" s="79">
        <v>0.69230769230769229</v>
      </c>
      <c r="Z76" s="79">
        <v>0.95</v>
      </c>
      <c r="AA76" s="79">
        <v>0.90476190476190477</v>
      </c>
      <c r="AB76" s="172">
        <v>3.272727272727272</v>
      </c>
      <c r="AC76" s="172">
        <v>3.5500000000000003</v>
      </c>
      <c r="AD76" s="148">
        <v>3.8095238095238102</v>
      </c>
      <c r="AE76" s="174"/>
    </row>
    <row r="77" spans="1:31" s="11" customFormat="1" ht="18.75" customHeight="1" x14ac:dyDescent="0.25">
      <c r="A77" s="10">
        <v>14</v>
      </c>
      <c r="B77" s="206" t="s">
        <v>74</v>
      </c>
      <c r="C77" s="207"/>
      <c r="D77" s="207"/>
      <c r="E77" s="207"/>
      <c r="F77" s="207"/>
      <c r="G77" s="207"/>
      <c r="H77" s="207"/>
      <c r="I77" s="207"/>
      <c r="J77" s="207"/>
      <c r="K77" s="207"/>
      <c r="L77" s="207"/>
      <c r="M77" s="207"/>
      <c r="N77" s="207"/>
      <c r="O77" s="207"/>
      <c r="P77" s="207"/>
      <c r="Q77" s="207"/>
      <c r="R77" s="207"/>
      <c r="S77" s="207"/>
      <c r="T77" s="207"/>
      <c r="U77" s="207"/>
      <c r="V77" s="79">
        <v>0.19230769230769232</v>
      </c>
      <c r="W77" s="79">
        <v>0.10526315789473684</v>
      </c>
      <c r="X77" s="79">
        <v>0.19047619047619047</v>
      </c>
      <c r="Y77" s="79">
        <v>0.76923076923076927</v>
      </c>
      <c r="Z77" s="79">
        <v>0.89473684210526316</v>
      </c>
      <c r="AA77" s="79">
        <v>0.80952380952380953</v>
      </c>
      <c r="AB77" s="172">
        <v>3.2399999999999998</v>
      </c>
      <c r="AC77" s="172">
        <v>3.4210526315789473</v>
      </c>
      <c r="AD77" s="148">
        <v>3.5238095238095233</v>
      </c>
      <c r="AE77" s="174"/>
    </row>
    <row r="78" spans="1:31" s="11" customFormat="1" ht="18.75" customHeight="1" x14ac:dyDescent="0.25">
      <c r="A78" s="10">
        <v>15</v>
      </c>
      <c r="B78" s="206" t="s">
        <v>32</v>
      </c>
      <c r="C78" s="207"/>
      <c r="D78" s="207"/>
      <c r="E78" s="207"/>
      <c r="F78" s="207"/>
      <c r="G78" s="207"/>
      <c r="H78" s="207"/>
      <c r="I78" s="207"/>
      <c r="J78" s="207"/>
      <c r="K78" s="207"/>
      <c r="L78" s="207"/>
      <c r="M78" s="207"/>
      <c r="N78" s="207"/>
      <c r="O78" s="207"/>
      <c r="P78" s="207"/>
      <c r="Q78" s="207"/>
      <c r="R78" s="207"/>
      <c r="S78" s="207"/>
      <c r="T78" s="207"/>
      <c r="U78" s="207"/>
      <c r="V78" s="79">
        <v>0.19230769230769232</v>
      </c>
      <c r="W78" s="79">
        <v>5.2631578947368418E-2</v>
      </c>
      <c r="X78" s="79">
        <v>4.5454545454545456E-2</v>
      </c>
      <c r="Y78" s="79">
        <v>0.69230769230769229</v>
      </c>
      <c r="Z78" s="79">
        <v>0.94736842105263153</v>
      </c>
      <c r="AA78" s="79">
        <v>0.95454545454545459</v>
      </c>
      <c r="AB78" s="172">
        <v>3.1304347826086949</v>
      </c>
      <c r="AC78" s="172">
        <v>3.9473684210526314</v>
      </c>
      <c r="AD78" s="148">
        <v>4.045454545454545</v>
      </c>
      <c r="AE78" s="174"/>
    </row>
    <row r="79" spans="1:31" s="178" customFormat="1" ht="18.75" customHeight="1" x14ac:dyDescent="0.25">
      <c r="A79" s="208" t="s">
        <v>33</v>
      </c>
      <c r="B79" s="209"/>
      <c r="C79" s="209"/>
      <c r="D79" s="209"/>
      <c r="E79" s="209"/>
      <c r="F79" s="209"/>
      <c r="G79" s="209"/>
      <c r="H79" s="209"/>
      <c r="I79" s="209"/>
      <c r="J79" s="209"/>
      <c r="K79" s="209"/>
      <c r="L79" s="209"/>
      <c r="M79" s="209"/>
      <c r="N79" s="209"/>
      <c r="O79" s="209"/>
      <c r="P79" s="209"/>
      <c r="Q79" s="209"/>
      <c r="R79" s="209"/>
      <c r="S79" s="209"/>
      <c r="T79" s="209"/>
      <c r="U79" s="210"/>
      <c r="V79" s="175">
        <v>0.17948717948717949</v>
      </c>
      <c r="W79" s="175">
        <v>6.8965517241379309E-2</v>
      </c>
      <c r="X79" s="175">
        <v>0.109375</v>
      </c>
      <c r="Y79" s="175">
        <v>0.71794871794871795</v>
      </c>
      <c r="Z79" s="175">
        <v>0.93103448275862066</v>
      </c>
      <c r="AA79" s="175">
        <v>0.890625</v>
      </c>
      <c r="AB79" s="176">
        <v>3.2143873517786559</v>
      </c>
      <c r="AC79" s="182">
        <v>3.6394736842105266</v>
      </c>
      <c r="AD79" s="181">
        <v>3.7929292929292928</v>
      </c>
      <c r="AE79" s="174"/>
    </row>
    <row r="80" spans="1:31" s="9" customFormat="1" ht="18.75" customHeight="1" x14ac:dyDescent="0.25">
      <c r="A80" s="13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88"/>
      <c r="Y80" s="88"/>
      <c r="Z80" s="88"/>
      <c r="AA80" s="88"/>
      <c r="AB80" s="88"/>
      <c r="AC80" s="88"/>
      <c r="AD80" s="88"/>
      <c r="AE80" s="170"/>
    </row>
    <row r="81" spans="1:31" s="9" customFormat="1" ht="37.5" customHeight="1" x14ac:dyDescent="0.25">
      <c r="A81" s="7"/>
      <c r="B81" s="211" t="s">
        <v>34</v>
      </c>
      <c r="C81" s="211"/>
      <c r="D81" s="211"/>
      <c r="E81" s="211"/>
      <c r="F81" s="211"/>
      <c r="G81" s="211"/>
      <c r="H81" s="211"/>
      <c r="I81" s="211"/>
      <c r="J81" s="211"/>
      <c r="K81" s="211"/>
      <c r="L81" s="211"/>
      <c r="M81" s="211"/>
      <c r="N81" s="211"/>
      <c r="O81" s="211"/>
      <c r="P81" s="211"/>
      <c r="Q81" s="211"/>
      <c r="R81" s="211"/>
      <c r="S81" s="211"/>
      <c r="T81" s="211"/>
      <c r="U81" s="211"/>
      <c r="V81" s="202" t="s">
        <v>157</v>
      </c>
      <c r="W81" s="202"/>
      <c r="X81" s="202"/>
      <c r="Y81" s="202" t="s">
        <v>156</v>
      </c>
      <c r="Z81" s="202"/>
      <c r="AA81" s="202"/>
      <c r="AB81" s="213" t="s">
        <v>16</v>
      </c>
      <c r="AC81" s="213"/>
      <c r="AD81" s="213"/>
      <c r="AE81" s="170"/>
    </row>
    <row r="82" spans="1:31" s="9" customFormat="1" ht="18.75" customHeight="1" x14ac:dyDescent="0.25">
      <c r="A82" s="7"/>
      <c r="B82" s="212"/>
      <c r="C82" s="212"/>
      <c r="D82" s="212"/>
      <c r="E82" s="212"/>
      <c r="F82" s="212"/>
      <c r="G82" s="212"/>
      <c r="H82" s="212"/>
      <c r="I82" s="212"/>
      <c r="J82" s="212"/>
      <c r="K82" s="212"/>
      <c r="L82" s="212"/>
      <c r="M82" s="212"/>
      <c r="N82" s="212"/>
      <c r="O82" s="212"/>
      <c r="P82" s="212"/>
      <c r="Q82" s="212"/>
      <c r="R82" s="212"/>
      <c r="S82" s="212"/>
      <c r="T82" s="212"/>
      <c r="U82" s="212"/>
      <c r="V82" s="171">
        <v>2009</v>
      </c>
      <c r="W82" s="171">
        <v>2011</v>
      </c>
      <c r="X82" s="171">
        <v>2013</v>
      </c>
      <c r="Y82" s="171">
        <v>2009</v>
      </c>
      <c r="Z82" s="171">
        <v>2011</v>
      </c>
      <c r="AA82" s="171">
        <v>2013</v>
      </c>
      <c r="AB82" s="112">
        <v>2009</v>
      </c>
      <c r="AC82" s="112">
        <v>2011</v>
      </c>
      <c r="AD82" s="112">
        <v>2013</v>
      </c>
      <c r="AE82" s="170"/>
    </row>
    <row r="83" spans="1:31" s="11" customFormat="1" ht="18.75" customHeight="1" x14ac:dyDescent="0.25">
      <c r="A83" s="10">
        <v>16</v>
      </c>
      <c r="B83" s="206" t="s">
        <v>112</v>
      </c>
      <c r="C83" s="207"/>
      <c r="D83" s="207"/>
      <c r="E83" s="207"/>
      <c r="F83" s="207"/>
      <c r="G83" s="207"/>
      <c r="H83" s="207"/>
      <c r="I83" s="207"/>
      <c r="J83" s="207"/>
      <c r="K83" s="207"/>
      <c r="L83" s="207"/>
      <c r="M83" s="207"/>
      <c r="N83" s="207"/>
      <c r="O83" s="207"/>
      <c r="P83" s="207"/>
      <c r="Q83" s="207"/>
      <c r="R83" s="207"/>
      <c r="S83" s="207"/>
      <c r="T83" s="207"/>
      <c r="U83" s="207"/>
      <c r="V83" s="79">
        <v>0.15384615384615385</v>
      </c>
      <c r="W83" s="79">
        <v>0</v>
      </c>
      <c r="X83" s="79">
        <v>4.7619047619047616E-2</v>
      </c>
      <c r="Y83" s="79">
        <v>0.73076923076923073</v>
      </c>
      <c r="Z83" s="79">
        <v>1</v>
      </c>
      <c r="AA83" s="79">
        <v>0.95238095238095233</v>
      </c>
      <c r="AB83" s="172">
        <v>3.2608695652173916</v>
      </c>
      <c r="AC83" s="172">
        <v>3.7368421052631575</v>
      </c>
      <c r="AD83" s="148">
        <v>3.9523809523809521</v>
      </c>
      <c r="AE83" s="174"/>
    </row>
    <row r="84" spans="1:31" s="11" customFormat="1" ht="18.75" customHeight="1" x14ac:dyDescent="0.25">
      <c r="A84" s="10">
        <v>17</v>
      </c>
      <c r="B84" s="206" t="s">
        <v>35</v>
      </c>
      <c r="C84" s="207"/>
      <c r="D84" s="207"/>
      <c r="E84" s="207"/>
      <c r="F84" s="207"/>
      <c r="G84" s="207"/>
      <c r="H84" s="207"/>
      <c r="I84" s="207"/>
      <c r="J84" s="207"/>
      <c r="K84" s="207"/>
      <c r="L84" s="207"/>
      <c r="M84" s="207"/>
      <c r="N84" s="207"/>
      <c r="O84" s="207"/>
      <c r="P84" s="207"/>
      <c r="Q84" s="207"/>
      <c r="R84" s="207"/>
      <c r="S84" s="207"/>
      <c r="T84" s="207"/>
      <c r="U84" s="207"/>
      <c r="V84" s="79">
        <v>0.23076923076923078</v>
      </c>
      <c r="W84" s="79">
        <v>0</v>
      </c>
      <c r="X84" s="79">
        <v>0.05</v>
      </c>
      <c r="Y84" s="79">
        <v>0.69230769230769229</v>
      </c>
      <c r="Z84" s="79">
        <v>1</v>
      </c>
      <c r="AA84" s="79">
        <v>0.95</v>
      </c>
      <c r="AB84" s="172">
        <v>2.9999999999999991</v>
      </c>
      <c r="AC84" s="172">
        <v>3.8</v>
      </c>
      <c r="AD84" s="148">
        <v>3.7</v>
      </c>
      <c r="AE84" s="174"/>
    </row>
    <row r="85" spans="1:31" s="11" customFormat="1" ht="18.75" customHeight="1" x14ac:dyDescent="0.25">
      <c r="A85" s="10">
        <v>18</v>
      </c>
      <c r="B85" s="206" t="s">
        <v>75</v>
      </c>
      <c r="C85" s="207"/>
      <c r="D85" s="207"/>
      <c r="E85" s="207"/>
      <c r="F85" s="207"/>
      <c r="G85" s="207"/>
      <c r="H85" s="207"/>
      <c r="I85" s="207"/>
      <c r="J85" s="207"/>
      <c r="K85" s="207"/>
      <c r="L85" s="207"/>
      <c r="M85" s="207"/>
      <c r="N85" s="207"/>
      <c r="O85" s="207"/>
      <c r="P85" s="207"/>
      <c r="Q85" s="207"/>
      <c r="R85" s="207"/>
      <c r="S85" s="207"/>
      <c r="T85" s="207"/>
      <c r="U85" s="207"/>
      <c r="V85" s="79">
        <v>0.61538461538461542</v>
      </c>
      <c r="W85" s="79">
        <v>0</v>
      </c>
      <c r="X85" s="79">
        <v>0.23809523809523808</v>
      </c>
      <c r="Y85" s="79">
        <v>0.30769230769230771</v>
      </c>
      <c r="Z85" s="79">
        <v>1</v>
      </c>
      <c r="AA85" s="79">
        <v>0.76190476190476186</v>
      </c>
      <c r="AB85" s="172">
        <v>2.0833333333333335</v>
      </c>
      <c r="AC85" s="172">
        <v>4.05</v>
      </c>
      <c r="AD85" s="148">
        <v>3.3809523809523805</v>
      </c>
      <c r="AE85" s="174"/>
    </row>
    <row r="86" spans="1:31" s="11" customFormat="1" ht="18.75" customHeight="1" x14ac:dyDescent="0.25">
      <c r="A86" s="10">
        <v>19</v>
      </c>
      <c r="B86" s="206" t="s">
        <v>76</v>
      </c>
      <c r="C86" s="207"/>
      <c r="D86" s="207"/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7"/>
      <c r="P86" s="207"/>
      <c r="Q86" s="207"/>
      <c r="R86" s="207"/>
      <c r="S86" s="207"/>
      <c r="T86" s="207"/>
      <c r="U86" s="207"/>
      <c r="V86" s="79">
        <v>0.61538461538461542</v>
      </c>
      <c r="W86" s="79">
        <v>0.2</v>
      </c>
      <c r="X86" s="79">
        <v>0.38095238095238093</v>
      </c>
      <c r="Y86" s="79">
        <v>0.30769230769230771</v>
      </c>
      <c r="Z86" s="79">
        <v>0.8</v>
      </c>
      <c r="AA86" s="79">
        <v>0.61904761904761907</v>
      </c>
      <c r="AB86" s="172">
        <v>2.1249999999999996</v>
      </c>
      <c r="AC86" s="172">
        <v>3.4499999999999993</v>
      </c>
      <c r="AD86" s="148">
        <v>2.9047619047619051</v>
      </c>
      <c r="AE86" s="174"/>
    </row>
    <row r="87" spans="1:31" s="11" customFormat="1" ht="18.75" customHeight="1" x14ac:dyDescent="0.25">
      <c r="A87" s="10">
        <v>20</v>
      </c>
      <c r="B87" s="206" t="s">
        <v>77</v>
      </c>
      <c r="C87" s="207"/>
      <c r="D87" s="207"/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7"/>
      <c r="P87" s="207"/>
      <c r="Q87" s="207"/>
      <c r="R87" s="207"/>
      <c r="S87" s="207"/>
      <c r="T87" s="207"/>
      <c r="U87" s="207"/>
      <c r="V87" s="79">
        <v>0.80769230769230771</v>
      </c>
      <c r="W87" s="79">
        <v>0.05</v>
      </c>
      <c r="X87" s="79">
        <v>0.33333333333333331</v>
      </c>
      <c r="Y87" s="79">
        <v>0.11538461538461539</v>
      </c>
      <c r="Z87" s="79">
        <v>0.95</v>
      </c>
      <c r="AA87" s="79">
        <v>0.66666666666666663</v>
      </c>
      <c r="AB87" s="172">
        <v>1.6666666666666663</v>
      </c>
      <c r="AC87" s="172">
        <v>3.55</v>
      </c>
      <c r="AD87" s="148">
        <v>2.7619047619047619</v>
      </c>
      <c r="AE87" s="174"/>
    </row>
    <row r="88" spans="1:31" s="11" customFormat="1" ht="18.75" customHeight="1" x14ac:dyDescent="0.25">
      <c r="A88" s="10">
        <v>21</v>
      </c>
      <c r="B88" s="206" t="s">
        <v>36</v>
      </c>
      <c r="C88" s="207"/>
      <c r="D88" s="207"/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7"/>
      <c r="P88" s="207"/>
      <c r="Q88" s="207"/>
      <c r="R88" s="207"/>
      <c r="S88" s="207"/>
      <c r="T88" s="207"/>
      <c r="U88" s="207"/>
      <c r="V88" s="79">
        <v>0.19230769230769232</v>
      </c>
      <c r="W88" s="79">
        <v>0.10526315789473684</v>
      </c>
      <c r="X88" s="79">
        <v>4.7619047619047616E-2</v>
      </c>
      <c r="Y88" s="79">
        <v>0.73076923076923073</v>
      </c>
      <c r="Z88" s="79">
        <v>0.89473684210526316</v>
      </c>
      <c r="AA88" s="79">
        <v>0.95238095238095233</v>
      </c>
      <c r="AB88" s="172">
        <v>3.0833333333333335</v>
      </c>
      <c r="AC88" s="172">
        <v>3.7894736842105261</v>
      </c>
      <c r="AD88" s="148">
        <v>3.6666666666666665</v>
      </c>
      <c r="AE88" s="174"/>
    </row>
    <row r="89" spans="1:31" s="11" customFormat="1" ht="18.75" customHeight="1" x14ac:dyDescent="0.25">
      <c r="A89" s="10">
        <v>22</v>
      </c>
      <c r="B89" s="206" t="s">
        <v>37</v>
      </c>
      <c r="C89" s="207"/>
      <c r="D89" s="207"/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7"/>
      <c r="P89" s="207"/>
      <c r="Q89" s="207"/>
      <c r="R89" s="207"/>
      <c r="S89" s="207"/>
      <c r="T89" s="207"/>
      <c r="U89" s="207"/>
      <c r="V89" s="79">
        <v>0.30769230769230771</v>
      </c>
      <c r="W89" s="79">
        <v>0.10526315789473684</v>
      </c>
      <c r="X89" s="79">
        <v>4.7619047619047616E-2</v>
      </c>
      <c r="Y89" s="79">
        <v>0.61538461538461542</v>
      </c>
      <c r="Z89" s="79">
        <v>0.89473684210526316</v>
      </c>
      <c r="AA89" s="79">
        <v>0.95238095238095233</v>
      </c>
      <c r="AB89" s="172">
        <v>2.6666666666666665</v>
      </c>
      <c r="AC89" s="172">
        <v>3.736842105263158</v>
      </c>
      <c r="AD89" s="148">
        <v>3.4285714285714284</v>
      </c>
      <c r="AE89" s="174"/>
    </row>
    <row r="90" spans="1:31" s="11" customFormat="1" ht="18.75" x14ac:dyDescent="0.25">
      <c r="A90" s="10">
        <v>23</v>
      </c>
      <c r="B90" s="206" t="s">
        <v>78</v>
      </c>
      <c r="C90" s="207"/>
      <c r="D90" s="207"/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7"/>
      <c r="P90" s="207"/>
      <c r="Q90" s="207"/>
      <c r="R90" s="207"/>
      <c r="S90" s="207"/>
      <c r="T90" s="207"/>
      <c r="U90" s="207"/>
      <c r="V90" s="79">
        <v>0.26923076923076922</v>
      </c>
      <c r="W90" s="79">
        <v>0.17647058823529413</v>
      </c>
      <c r="X90" s="79">
        <v>0.22222222222222221</v>
      </c>
      <c r="Y90" s="79">
        <v>0.5</v>
      </c>
      <c r="Z90" s="79">
        <v>0.82352941176470584</v>
      </c>
      <c r="AA90" s="79">
        <v>0.77777777777777779</v>
      </c>
      <c r="AB90" s="172">
        <v>2.5499999999999998</v>
      </c>
      <c r="AC90" s="172">
        <v>3.2352941176470589</v>
      </c>
      <c r="AD90" s="148">
        <v>3.0555555555555554</v>
      </c>
      <c r="AE90" s="174"/>
    </row>
    <row r="91" spans="1:31" s="178" customFormat="1" ht="18.75" customHeight="1" x14ac:dyDescent="0.25">
      <c r="A91" s="208" t="s">
        <v>38</v>
      </c>
      <c r="B91" s="209"/>
      <c r="C91" s="209"/>
      <c r="D91" s="209"/>
      <c r="E91" s="209"/>
      <c r="F91" s="209"/>
      <c r="G91" s="209"/>
      <c r="H91" s="209"/>
      <c r="I91" s="209"/>
      <c r="J91" s="209"/>
      <c r="K91" s="209"/>
      <c r="L91" s="209"/>
      <c r="M91" s="209"/>
      <c r="N91" s="209"/>
      <c r="O91" s="209"/>
      <c r="P91" s="209"/>
      <c r="Q91" s="209"/>
      <c r="R91" s="209"/>
      <c r="S91" s="209"/>
      <c r="T91" s="209"/>
      <c r="U91" s="210"/>
      <c r="V91" s="175">
        <v>0.39903846153846156</v>
      </c>
      <c r="W91" s="175">
        <v>7.792207792207792E-2</v>
      </c>
      <c r="X91" s="175">
        <v>0.17073170731707318</v>
      </c>
      <c r="Y91" s="175">
        <v>0.49999999999999994</v>
      </c>
      <c r="Z91" s="175">
        <v>0.92207792207792205</v>
      </c>
      <c r="AA91" s="175">
        <v>0.82926829268292679</v>
      </c>
      <c r="AB91" s="176">
        <v>2.5544836956521739</v>
      </c>
      <c r="AC91" s="176">
        <v>3.6685565015479873</v>
      </c>
      <c r="AD91" s="181">
        <v>3.356349206349206</v>
      </c>
      <c r="AE91" s="174"/>
    </row>
    <row r="92" spans="1:31" s="9" customFormat="1" ht="18.75" customHeight="1" x14ac:dyDescent="0.25">
      <c r="A92" s="15"/>
      <c r="B92" s="16"/>
      <c r="C92" s="16"/>
      <c r="D92" s="17"/>
      <c r="E92" s="18"/>
      <c r="F92" s="19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90"/>
      <c r="Y92" s="90"/>
      <c r="Z92" s="90"/>
      <c r="AA92" s="90"/>
      <c r="AB92" s="90"/>
      <c r="AC92" s="90"/>
      <c r="AD92" s="90"/>
      <c r="AE92" s="170"/>
    </row>
    <row r="93" spans="1:31" s="9" customFormat="1" ht="37.5" customHeight="1" x14ac:dyDescent="0.25">
      <c r="A93" s="7"/>
      <c r="B93" s="211" t="s">
        <v>39</v>
      </c>
      <c r="C93" s="211"/>
      <c r="D93" s="211"/>
      <c r="E93" s="211"/>
      <c r="F93" s="211"/>
      <c r="G93" s="211"/>
      <c r="H93" s="211"/>
      <c r="I93" s="211"/>
      <c r="J93" s="211"/>
      <c r="K93" s="211"/>
      <c r="L93" s="211"/>
      <c r="M93" s="211"/>
      <c r="N93" s="211"/>
      <c r="O93" s="211"/>
      <c r="P93" s="211"/>
      <c r="Q93" s="211"/>
      <c r="R93" s="211"/>
      <c r="S93" s="211"/>
      <c r="T93" s="211"/>
      <c r="U93" s="214"/>
      <c r="V93" s="202" t="s">
        <v>157</v>
      </c>
      <c r="W93" s="202"/>
      <c r="X93" s="202"/>
      <c r="Y93" s="202" t="s">
        <v>156</v>
      </c>
      <c r="Z93" s="202"/>
      <c r="AA93" s="202"/>
      <c r="AB93" s="213" t="s">
        <v>16</v>
      </c>
      <c r="AC93" s="213"/>
      <c r="AD93" s="213"/>
      <c r="AE93" s="170"/>
    </row>
    <row r="94" spans="1:31" s="9" customFormat="1" ht="18.75" customHeight="1" x14ac:dyDescent="0.25">
      <c r="A94" s="7"/>
      <c r="B94" s="212"/>
      <c r="C94" s="212"/>
      <c r="D94" s="212"/>
      <c r="E94" s="212"/>
      <c r="F94" s="212"/>
      <c r="G94" s="212"/>
      <c r="H94" s="212"/>
      <c r="I94" s="212"/>
      <c r="J94" s="212"/>
      <c r="K94" s="212"/>
      <c r="L94" s="212"/>
      <c r="M94" s="212"/>
      <c r="N94" s="212"/>
      <c r="O94" s="212"/>
      <c r="P94" s="212"/>
      <c r="Q94" s="212"/>
      <c r="R94" s="212"/>
      <c r="S94" s="212"/>
      <c r="T94" s="212"/>
      <c r="U94" s="215"/>
      <c r="V94" s="171">
        <v>2009</v>
      </c>
      <c r="W94" s="171">
        <v>2011</v>
      </c>
      <c r="X94" s="171">
        <v>2013</v>
      </c>
      <c r="Y94" s="171">
        <v>2009</v>
      </c>
      <c r="Z94" s="171">
        <v>2011</v>
      </c>
      <c r="AA94" s="171">
        <v>2013</v>
      </c>
      <c r="AB94" s="112">
        <v>2009</v>
      </c>
      <c r="AC94" s="112">
        <v>2011</v>
      </c>
      <c r="AD94" s="112">
        <v>2013</v>
      </c>
      <c r="AE94" s="170"/>
    </row>
    <row r="95" spans="1:31" s="11" customFormat="1" ht="18.75" x14ac:dyDescent="0.25">
      <c r="A95" s="10">
        <v>24</v>
      </c>
      <c r="B95" s="206" t="s">
        <v>79</v>
      </c>
      <c r="C95" s="207"/>
      <c r="D95" s="207"/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7"/>
      <c r="P95" s="207"/>
      <c r="Q95" s="207"/>
      <c r="R95" s="207"/>
      <c r="S95" s="207"/>
      <c r="T95" s="207"/>
      <c r="U95" s="207"/>
      <c r="V95" s="79">
        <v>0.19230769230769232</v>
      </c>
      <c r="W95" s="79">
        <v>0</v>
      </c>
      <c r="X95" s="79">
        <v>0.14285714285714285</v>
      </c>
      <c r="Y95" s="79">
        <v>0.65384615384615385</v>
      </c>
      <c r="Z95" s="79">
        <v>1</v>
      </c>
      <c r="AA95" s="79">
        <v>0.8571428571428571</v>
      </c>
      <c r="AB95" s="172">
        <v>3.1363636363636367</v>
      </c>
      <c r="AC95" s="172">
        <v>4</v>
      </c>
      <c r="AD95" s="148">
        <v>3.6666666666666665</v>
      </c>
      <c r="AE95" s="174"/>
    </row>
    <row r="96" spans="1:31" s="11" customFormat="1" ht="18.75" customHeight="1" x14ac:dyDescent="0.25">
      <c r="A96" s="10">
        <v>25</v>
      </c>
      <c r="B96" s="206" t="s">
        <v>40</v>
      </c>
      <c r="C96" s="207"/>
      <c r="D96" s="207"/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7"/>
      <c r="P96" s="207"/>
      <c r="Q96" s="207"/>
      <c r="R96" s="207"/>
      <c r="S96" s="207"/>
      <c r="T96" s="207"/>
      <c r="U96" s="207"/>
      <c r="V96" s="79">
        <v>0.30769230769230771</v>
      </c>
      <c r="W96" s="79">
        <v>0.05</v>
      </c>
      <c r="X96" s="79">
        <v>0.14285714285714285</v>
      </c>
      <c r="Y96" s="79">
        <v>0.53846153846153844</v>
      </c>
      <c r="Z96" s="79">
        <v>0.95</v>
      </c>
      <c r="AA96" s="79">
        <v>0.8571428571428571</v>
      </c>
      <c r="AB96" s="172">
        <v>2.8636363636363638</v>
      </c>
      <c r="AC96" s="172">
        <v>3.6</v>
      </c>
      <c r="AD96" s="148">
        <v>3.5238095238095237</v>
      </c>
      <c r="AE96" s="174"/>
    </row>
    <row r="97" spans="1:31" s="178" customFormat="1" ht="18.75" customHeight="1" x14ac:dyDescent="0.25">
      <c r="A97" s="221" t="s">
        <v>41</v>
      </c>
      <c r="B97" s="221"/>
      <c r="C97" s="221"/>
      <c r="D97" s="221"/>
      <c r="E97" s="221"/>
      <c r="F97" s="221"/>
      <c r="G97" s="221"/>
      <c r="H97" s="221"/>
      <c r="I97" s="221"/>
      <c r="J97" s="221"/>
      <c r="K97" s="221"/>
      <c r="L97" s="221"/>
      <c r="M97" s="221"/>
      <c r="N97" s="221"/>
      <c r="O97" s="221"/>
      <c r="P97" s="221"/>
      <c r="Q97" s="221"/>
      <c r="R97" s="221"/>
      <c r="S97" s="221"/>
      <c r="T97" s="221"/>
      <c r="U97" s="208"/>
      <c r="V97" s="175">
        <v>0.25</v>
      </c>
      <c r="W97" s="175">
        <v>2.5000000000000001E-2</v>
      </c>
      <c r="X97" s="175">
        <v>0.14285714285714285</v>
      </c>
      <c r="Y97" s="175">
        <v>0.59615384615384626</v>
      </c>
      <c r="Z97" s="175">
        <v>0.97499999999999998</v>
      </c>
      <c r="AA97" s="175">
        <v>0.8571428571428571</v>
      </c>
      <c r="AB97" s="176">
        <v>3</v>
      </c>
      <c r="AC97" s="176">
        <v>3.8</v>
      </c>
      <c r="AD97" s="181">
        <v>3.5952380952380949</v>
      </c>
      <c r="AE97" s="174"/>
    </row>
    <row r="98" spans="1:31" s="9" customFormat="1" ht="18.75" customHeight="1" x14ac:dyDescent="0.25">
      <c r="A98" s="15"/>
      <c r="B98" s="16"/>
      <c r="C98" s="16"/>
      <c r="D98" s="17"/>
      <c r="E98" s="21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22"/>
      <c r="Y98" s="22"/>
      <c r="Z98" s="22"/>
      <c r="AA98" s="22"/>
      <c r="AB98" s="22"/>
      <c r="AC98" s="22"/>
      <c r="AD98" s="22"/>
      <c r="AE98" s="170"/>
    </row>
    <row r="99" spans="1:31" s="9" customFormat="1" ht="37.5" customHeight="1" x14ac:dyDescent="0.25">
      <c r="A99" s="7"/>
      <c r="B99" s="211" t="s">
        <v>42</v>
      </c>
      <c r="C99" s="211"/>
      <c r="D99" s="211"/>
      <c r="E99" s="211"/>
      <c r="F99" s="211"/>
      <c r="G99" s="211"/>
      <c r="H99" s="211"/>
      <c r="I99" s="211"/>
      <c r="J99" s="211"/>
      <c r="K99" s="211"/>
      <c r="L99" s="211"/>
      <c r="M99" s="211"/>
      <c r="N99" s="211"/>
      <c r="O99" s="211"/>
      <c r="P99" s="211"/>
      <c r="Q99" s="211"/>
      <c r="R99" s="211"/>
      <c r="S99" s="211"/>
      <c r="T99" s="211"/>
      <c r="U99" s="211"/>
      <c r="V99" s="202" t="s">
        <v>155</v>
      </c>
      <c r="W99" s="202"/>
      <c r="X99" s="202"/>
      <c r="Y99" s="202" t="s">
        <v>156</v>
      </c>
      <c r="Z99" s="202"/>
      <c r="AA99" s="202"/>
      <c r="AB99" s="213" t="s">
        <v>16</v>
      </c>
      <c r="AC99" s="213"/>
      <c r="AD99" s="213"/>
      <c r="AE99" s="170"/>
    </row>
    <row r="100" spans="1:31" s="9" customFormat="1" ht="18.75" customHeight="1" x14ac:dyDescent="0.25">
      <c r="A100" s="7"/>
      <c r="B100" s="212"/>
      <c r="C100" s="212"/>
      <c r="D100" s="212"/>
      <c r="E100" s="212"/>
      <c r="F100" s="212"/>
      <c r="G100" s="212"/>
      <c r="H100" s="212"/>
      <c r="I100" s="212"/>
      <c r="J100" s="212"/>
      <c r="K100" s="212"/>
      <c r="L100" s="212"/>
      <c r="M100" s="212"/>
      <c r="N100" s="212"/>
      <c r="O100" s="212"/>
      <c r="P100" s="212"/>
      <c r="Q100" s="212"/>
      <c r="R100" s="212"/>
      <c r="S100" s="212"/>
      <c r="T100" s="212"/>
      <c r="U100" s="212"/>
      <c r="V100" s="171">
        <v>2009</v>
      </c>
      <c r="W100" s="171">
        <v>2011</v>
      </c>
      <c r="X100" s="171">
        <v>2013</v>
      </c>
      <c r="Y100" s="171">
        <v>2009</v>
      </c>
      <c r="Z100" s="171">
        <v>2011</v>
      </c>
      <c r="AA100" s="171">
        <v>2013</v>
      </c>
      <c r="AB100" s="112">
        <v>2009</v>
      </c>
      <c r="AC100" s="112">
        <v>2011</v>
      </c>
      <c r="AD100" s="112">
        <v>2013</v>
      </c>
      <c r="AE100" s="170"/>
    </row>
    <row r="101" spans="1:31" s="11" customFormat="1" ht="18.75" customHeight="1" x14ac:dyDescent="0.25">
      <c r="A101" s="10">
        <v>26</v>
      </c>
      <c r="B101" s="206" t="s">
        <v>43</v>
      </c>
      <c r="C101" s="207"/>
      <c r="D101" s="207"/>
      <c r="E101" s="207"/>
      <c r="F101" s="207"/>
      <c r="G101" s="207"/>
      <c r="H101" s="207"/>
      <c r="I101" s="207"/>
      <c r="J101" s="207"/>
      <c r="K101" s="207"/>
      <c r="L101" s="207"/>
      <c r="M101" s="207"/>
      <c r="N101" s="207"/>
      <c r="O101" s="207"/>
      <c r="P101" s="207"/>
      <c r="Q101" s="207"/>
      <c r="R101" s="207"/>
      <c r="S101" s="207"/>
      <c r="T101" s="207"/>
      <c r="U101" s="207"/>
      <c r="V101" s="79">
        <v>0.26923076923076922</v>
      </c>
      <c r="W101" s="79">
        <v>0.1</v>
      </c>
      <c r="X101" s="79">
        <v>9.5238095238095233E-2</v>
      </c>
      <c r="Y101" s="79">
        <v>0.61538461538461542</v>
      </c>
      <c r="Z101" s="79">
        <v>0.9</v>
      </c>
      <c r="AA101" s="79">
        <v>0.90476190476190477</v>
      </c>
      <c r="AB101" s="172">
        <v>3.0434782608695654</v>
      </c>
      <c r="AC101" s="172">
        <v>3.4000000000000004</v>
      </c>
      <c r="AD101" s="148">
        <v>3.5238095238095242</v>
      </c>
      <c r="AE101" s="174"/>
    </row>
    <row r="102" spans="1:31" s="11" customFormat="1" ht="18.75" customHeight="1" x14ac:dyDescent="0.25">
      <c r="A102" s="10">
        <v>27</v>
      </c>
      <c r="B102" s="206" t="s">
        <v>44</v>
      </c>
      <c r="C102" s="207"/>
      <c r="D102" s="207"/>
      <c r="E102" s="207"/>
      <c r="F102" s="207"/>
      <c r="G102" s="207"/>
      <c r="H102" s="207"/>
      <c r="I102" s="207"/>
      <c r="J102" s="207"/>
      <c r="K102" s="207"/>
      <c r="L102" s="207"/>
      <c r="M102" s="207"/>
      <c r="N102" s="207"/>
      <c r="O102" s="207"/>
      <c r="P102" s="207"/>
      <c r="Q102" s="207"/>
      <c r="R102" s="207"/>
      <c r="S102" s="207"/>
      <c r="T102" s="207"/>
      <c r="U102" s="207"/>
      <c r="V102" s="79">
        <v>7.6923076923076927E-2</v>
      </c>
      <c r="W102" s="79">
        <v>0.1</v>
      </c>
      <c r="X102" s="79">
        <v>0.05</v>
      </c>
      <c r="Y102" s="79">
        <v>0.80769230769230771</v>
      </c>
      <c r="Z102" s="79">
        <v>0.9</v>
      </c>
      <c r="AA102" s="79">
        <v>0.95</v>
      </c>
      <c r="AB102" s="172">
        <v>3.3913043478260865</v>
      </c>
      <c r="AC102" s="172">
        <v>3.5</v>
      </c>
      <c r="AD102" s="148">
        <v>3.8500000000000005</v>
      </c>
      <c r="AE102" s="174"/>
    </row>
    <row r="103" spans="1:31" s="11" customFormat="1" ht="18.75" x14ac:dyDescent="0.25">
      <c r="A103" s="10">
        <v>28</v>
      </c>
      <c r="B103" s="206" t="s">
        <v>80</v>
      </c>
      <c r="C103" s="207"/>
      <c r="D103" s="207"/>
      <c r="E103" s="207"/>
      <c r="F103" s="207"/>
      <c r="G103" s="207"/>
      <c r="H103" s="207"/>
      <c r="I103" s="207"/>
      <c r="J103" s="207"/>
      <c r="K103" s="207"/>
      <c r="L103" s="207"/>
      <c r="M103" s="207"/>
      <c r="N103" s="207"/>
      <c r="O103" s="207"/>
      <c r="P103" s="207"/>
      <c r="Q103" s="207"/>
      <c r="R103" s="207"/>
      <c r="S103" s="207"/>
      <c r="T103" s="207"/>
      <c r="U103" s="207"/>
      <c r="V103" s="79">
        <v>0.11538461538461539</v>
      </c>
      <c r="W103" s="79">
        <v>0.2</v>
      </c>
      <c r="X103" s="79">
        <v>9.5238095238095233E-2</v>
      </c>
      <c r="Y103" s="79">
        <v>0.73076923076923073</v>
      </c>
      <c r="Z103" s="79">
        <v>0.8</v>
      </c>
      <c r="AA103" s="79">
        <v>0.90476190476190477</v>
      </c>
      <c r="AB103" s="172">
        <v>3.4545454545454546</v>
      </c>
      <c r="AC103" s="172">
        <v>3.65</v>
      </c>
      <c r="AD103" s="148">
        <v>3.7619047619047628</v>
      </c>
      <c r="AE103" s="174"/>
    </row>
    <row r="104" spans="1:31" s="11" customFormat="1" ht="18.75" customHeight="1" x14ac:dyDescent="0.25">
      <c r="A104" s="10">
        <v>29</v>
      </c>
      <c r="B104" s="206" t="s">
        <v>45</v>
      </c>
      <c r="C104" s="207"/>
      <c r="D104" s="207"/>
      <c r="E104" s="207"/>
      <c r="F104" s="207"/>
      <c r="G104" s="207"/>
      <c r="H104" s="207"/>
      <c r="I104" s="207"/>
      <c r="J104" s="207"/>
      <c r="K104" s="207"/>
      <c r="L104" s="207"/>
      <c r="M104" s="207"/>
      <c r="N104" s="207"/>
      <c r="O104" s="207"/>
      <c r="P104" s="207"/>
      <c r="Q104" s="207"/>
      <c r="R104" s="207"/>
      <c r="S104" s="207"/>
      <c r="T104" s="207"/>
      <c r="U104" s="207"/>
      <c r="V104" s="79">
        <v>0.11538461538461539</v>
      </c>
      <c r="W104" s="79">
        <v>0.1</v>
      </c>
      <c r="X104" s="79">
        <v>0.15</v>
      </c>
      <c r="Y104" s="79">
        <v>0.73076923076923073</v>
      </c>
      <c r="Z104" s="79">
        <v>0.9</v>
      </c>
      <c r="AA104" s="79">
        <v>0.85</v>
      </c>
      <c r="AB104" s="172">
        <v>3.3636363636363633</v>
      </c>
      <c r="AC104" s="172">
        <v>3.7500000000000004</v>
      </c>
      <c r="AD104" s="148">
        <v>3.6500000000000004</v>
      </c>
      <c r="AE104" s="174"/>
    </row>
    <row r="105" spans="1:31" s="11" customFormat="1" ht="18.75" customHeight="1" x14ac:dyDescent="0.25">
      <c r="A105" s="10">
        <v>30</v>
      </c>
      <c r="B105" s="206" t="s">
        <v>46</v>
      </c>
      <c r="C105" s="207"/>
      <c r="D105" s="207"/>
      <c r="E105" s="207"/>
      <c r="F105" s="207"/>
      <c r="G105" s="207"/>
      <c r="H105" s="207"/>
      <c r="I105" s="207"/>
      <c r="J105" s="207"/>
      <c r="K105" s="207"/>
      <c r="L105" s="207"/>
      <c r="M105" s="207"/>
      <c r="N105" s="207"/>
      <c r="O105" s="207"/>
      <c r="P105" s="207"/>
      <c r="Q105" s="207"/>
      <c r="R105" s="207"/>
      <c r="S105" s="207"/>
      <c r="T105" s="207"/>
      <c r="U105" s="207"/>
      <c r="V105" s="79">
        <v>0.26923076923076922</v>
      </c>
      <c r="W105" s="79">
        <v>0.1</v>
      </c>
      <c r="X105" s="79">
        <v>0.1</v>
      </c>
      <c r="Y105" s="79">
        <v>0.69230769230769229</v>
      </c>
      <c r="Z105" s="79">
        <v>0.9</v>
      </c>
      <c r="AA105" s="79">
        <v>0.9</v>
      </c>
      <c r="AB105" s="172">
        <v>3.28</v>
      </c>
      <c r="AC105" s="172">
        <v>3.55</v>
      </c>
      <c r="AD105" s="148">
        <v>3.8999999999999995</v>
      </c>
      <c r="AE105" s="174"/>
    </row>
    <row r="106" spans="1:31" s="178" customFormat="1" ht="18.75" customHeight="1" x14ac:dyDescent="0.25">
      <c r="A106" s="208" t="s">
        <v>47</v>
      </c>
      <c r="B106" s="209"/>
      <c r="C106" s="209"/>
      <c r="D106" s="209"/>
      <c r="E106" s="209"/>
      <c r="F106" s="209"/>
      <c r="G106" s="209"/>
      <c r="H106" s="209"/>
      <c r="I106" s="209"/>
      <c r="J106" s="209"/>
      <c r="K106" s="209"/>
      <c r="L106" s="209"/>
      <c r="M106" s="209"/>
      <c r="N106" s="209"/>
      <c r="O106" s="209"/>
      <c r="P106" s="209"/>
      <c r="Q106" s="209"/>
      <c r="R106" s="209"/>
      <c r="S106" s="209"/>
      <c r="T106" s="209"/>
      <c r="U106" s="210"/>
      <c r="V106" s="175">
        <v>0.16923076923076924</v>
      </c>
      <c r="W106" s="175">
        <v>0.12</v>
      </c>
      <c r="X106" s="175">
        <v>9.8039215686274508E-2</v>
      </c>
      <c r="Y106" s="175">
        <v>0.7153846153846154</v>
      </c>
      <c r="Z106" s="175">
        <v>0.88</v>
      </c>
      <c r="AA106" s="175">
        <v>0.90196078431372551</v>
      </c>
      <c r="AB106" s="176">
        <v>3.306592885375494</v>
      </c>
      <c r="AC106" s="176">
        <v>3.5700000000000003</v>
      </c>
      <c r="AD106" s="181">
        <v>3.7371428571428575</v>
      </c>
      <c r="AE106" s="174"/>
    </row>
    <row r="107" spans="1:31" s="9" customFormat="1" ht="18.75" customHeight="1" x14ac:dyDescent="0.25">
      <c r="A107" s="15"/>
      <c r="B107" s="16"/>
      <c r="C107" s="16"/>
      <c r="D107" s="17"/>
      <c r="E107" s="21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22"/>
      <c r="Y107" s="22"/>
      <c r="Z107" s="22"/>
      <c r="AA107" s="22"/>
      <c r="AB107" s="22"/>
      <c r="AC107" s="22"/>
      <c r="AD107" s="22"/>
      <c r="AE107" s="170"/>
    </row>
    <row r="108" spans="1:31" s="9" customFormat="1" ht="37.5" customHeight="1" x14ac:dyDescent="0.25">
      <c r="A108" s="7"/>
      <c r="B108" s="211" t="s">
        <v>48</v>
      </c>
      <c r="C108" s="211"/>
      <c r="D108" s="211"/>
      <c r="E108" s="211"/>
      <c r="F108" s="211"/>
      <c r="G108" s="211"/>
      <c r="H108" s="211"/>
      <c r="I108" s="211"/>
      <c r="J108" s="211"/>
      <c r="K108" s="211"/>
      <c r="L108" s="211"/>
      <c r="M108" s="211"/>
      <c r="N108" s="211"/>
      <c r="O108" s="211"/>
      <c r="P108" s="211"/>
      <c r="Q108" s="211"/>
      <c r="R108" s="211"/>
      <c r="S108" s="211"/>
      <c r="T108" s="211"/>
      <c r="U108" s="211"/>
      <c r="V108" s="202" t="s">
        <v>157</v>
      </c>
      <c r="W108" s="202"/>
      <c r="X108" s="202"/>
      <c r="Y108" s="202" t="s">
        <v>156</v>
      </c>
      <c r="Z108" s="202"/>
      <c r="AA108" s="202"/>
      <c r="AB108" s="213" t="s">
        <v>16</v>
      </c>
      <c r="AC108" s="213"/>
      <c r="AD108" s="213"/>
      <c r="AE108" s="170"/>
    </row>
    <row r="109" spans="1:31" s="9" customFormat="1" ht="18.75" customHeight="1" x14ac:dyDescent="0.25">
      <c r="A109" s="7"/>
      <c r="B109" s="212"/>
      <c r="C109" s="212"/>
      <c r="D109" s="212"/>
      <c r="E109" s="212"/>
      <c r="F109" s="212"/>
      <c r="G109" s="212"/>
      <c r="H109" s="212"/>
      <c r="I109" s="212"/>
      <c r="J109" s="212"/>
      <c r="K109" s="212"/>
      <c r="L109" s="212"/>
      <c r="M109" s="212"/>
      <c r="N109" s="212"/>
      <c r="O109" s="212"/>
      <c r="P109" s="212"/>
      <c r="Q109" s="212"/>
      <c r="R109" s="212"/>
      <c r="S109" s="212"/>
      <c r="T109" s="212"/>
      <c r="U109" s="212"/>
      <c r="V109" s="171">
        <v>2009</v>
      </c>
      <c r="W109" s="171">
        <v>2011</v>
      </c>
      <c r="X109" s="171">
        <v>2013</v>
      </c>
      <c r="Y109" s="171">
        <v>2009</v>
      </c>
      <c r="Z109" s="171">
        <v>2011</v>
      </c>
      <c r="AA109" s="171">
        <v>2013</v>
      </c>
      <c r="AB109" s="112">
        <v>2009</v>
      </c>
      <c r="AC109" s="112">
        <v>2011</v>
      </c>
      <c r="AD109" s="112">
        <v>2013</v>
      </c>
      <c r="AE109" s="170"/>
    </row>
    <row r="110" spans="1:31" s="11" customFormat="1" ht="33.75" customHeight="1" x14ac:dyDescent="0.25">
      <c r="A110" s="10">
        <v>31</v>
      </c>
      <c r="B110" s="206" t="s">
        <v>81</v>
      </c>
      <c r="C110" s="207"/>
      <c r="D110" s="207"/>
      <c r="E110" s="207"/>
      <c r="F110" s="207"/>
      <c r="G110" s="207"/>
      <c r="H110" s="207"/>
      <c r="I110" s="207"/>
      <c r="J110" s="207"/>
      <c r="K110" s="207"/>
      <c r="L110" s="207"/>
      <c r="M110" s="207"/>
      <c r="N110" s="207"/>
      <c r="O110" s="207"/>
      <c r="P110" s="207"/>
      <c r="Q110" s="207"/>
      <c r="R110" s="207"/>
      <c r="S110" s="207"/>
      <c r="T110" s="207"/>
      <c r="U110" s="207"/>
      <c r="V110" s="79">
        <v>0.5</v>
      </c>
      <c r="W110" s="79">
        <v>0.47368421052631576</v>
      </c>
      <c r="X110" s="79">
        <v>0.63157894736842102</v>
      </c>
      <c r="Y110" s="79">
        <v>0.38461538461538464</v>
      </c>
      <c r="Z110" s="79">
        <v>0.52631578947368418</v>
      </c>
      <c r="AA110" s="79">
        <v>0.36842105263157893</v>
      </c>
      <c r="AB110" s="172">
        <v>2.3478260869565215</v>
      </c>
      <c r="AC110" s="172">
        <v>2.6315789473684212</v>
      </c>
      <c r="AD110" s="148">
        <v>2.0526315789473686</v>
      </c>
      <c r="AE110" s="174"/>
    </row>
    <row r="111" spans="1:31" s="11" customFormat="1" ht="18.75" x14ac:dyDescent="0.25">
      <c r="A111" s="10">
        <v>32</v>
      </c>
      <c r="B111" s="206" t="s">
        <v>82</v>
      </c>
      <c r="C111" s="207"/>
      <c r="D111" s="207"/>
      <c r="E111" s="207"/>
      <c r="F111" s="207"/>
      <c r="G111" s="207"/>
      <c r="H111" s="207"/>
      <c r="I111" s="207"/>
      <c r="J111" s="207"/>
      <c r="K111" s="207"/>
      <c r="L111" s="207"/>
      <c r="M111" s="207"/>
      <c r="N111" s="207"/>
      <c r="O111" s="207"/>
      <c r="P111" s="207"/>
      <c r="Q111" s="207"/>
      <c r="R111" s="207"/>
      <c r="S111" s="207"/>
      <c r="T111" s="207"/>
      <c r="U111" s="207"/>
      <c r="V111" s="79">
        <v>0.53846153846153844</v>
      </c>
      <c r="W111" s="79">
        <v>0.55555555555555558</v>
      </c>
      <c r="X111" s="79">
        <v>0.65</v>
      </c>
      <c r="Y111" s="79">
        <v>0.34615384615384615</v>
      </c>
      <c r="Z111" s="79">
        <v>0.44444444444444442</v>
      </c>
      <c r="AA111" s="79">
        <v>0.35</v>
      </c>
      <c r="AB111" s="172">
        <v>2.1304347826086949</v>
      </c>
      <c r="AC111" s="172">
        <v>2.3333333333333335</v>
      </c>
      <c r="AD111" s="148">
        <v>1.95</v>
      </c>
      <c r="AE111" s="174"/>
    </row>
    <row r="112" spans="1:31" s="11" customFormat="1" ht="18.75" customHeight="1" x14ac:dyDescent="0.25">
      <c r="A112" s="10">
        <v>33</v>
      </c>
      <c r="B112" s="206" t="s">
        <v>49</v>
      </c>
      <c r="C112" s="207"/>
      <c r="D112" s="207"/>
      <c r="E112" s="207"/>
      <c r="F112" s="207"/>
      <c r="G112" s="207"/>
      <c r="H112" s="207"/>
      <c r="I112" s="207"/>
      <c r="J112" s="207"/>
      <c r="K112" s="207"/>
      <c r="L112" s="207"/>
      <c r="M112" s="207"/>
      <c r="N112" s="207"/>
      <c r="O112" s="207"/>
      <c r="P112" s="207"/>
      <c r="Q112" s="207"/>
      <c r="R112" s="207"/>
      <c r="S112" s="207"/>
      <c r="T112" s="207"/>
      <c r="U112" s="207"/>
      <c r="V112" s="79">
        <v>0.53846153846153844</v>
      </c>
      <c r="W112" s="79">
        <v>0.31578947368421051</v>
      </c>
      <c r="X112" s="79">
        <v>0.45</v>
      </c>
      <c r="Y112" s="79">
        <v>0.42307692307692307</v>
      </c>
      <c r="Z112" s="79">
        <v>0.68421052631578949</v>
      </c>
      <c r="AA112" s="79">
        <v>0.55000000000000004</v>
      </c>
      <c r="AB112" s="172">
        <v>2.4400000000000004</v>
      </c>
      <c r="AC112" s="172">
        <v>2.9473684210526314</v>
      </c>
      <c r="AD112" s="148">
        <v>2.7000000000000006</v>
      </c>
      <c r="AE112" s="174"/>
    </row>
    <row r="113" spans="1:31" s="11" customFormat="1" ht="18.75" customHeight="1" x14ac:dyDescent="0.25">
      <c r="A113" s="10">
        <v>34</v>
      </c>
      <c r="B113" s="206" t="s">
        <v>83</v>
      </c>
      <c r="C113" s="207"/>
      <c r="D113" s="207"/>
      <c r="E113" s="207"/>
      <c r="F113" s="207"/>
      <c r="G113" s="207"/>
      <c r="H113" s="207"/>
      <c r="I113" s="207"/>
      <c r="J113" s="207"/>
      <c r="K113" s="207"/>
      <c r="L113" s="207"/>
      <c r="M113" s="207"/>
      <c r="N113" s="207"/>
      <c r="O113" s="207"/>
      <c r="P113" s="207"/>
      <c r="Q113" s="207"/>
      <c r="R113" s="207"/>
      <c r="S113" s="207"/>
      <c r="T113" s="207"/>
      <c r="U113" s="207"/>
      <c r="V113" s="79">
        <v>0.69230769230769229</v>
      </c>
      <c r="W113" s="79">
        <v>0.31578947368421051</v>
      </c>
      <c r="X113" s="79">
        <v>0.45</v>
      </c>
      <c r="Y113" s="79">
        <v>0.26923076923076922</v>
      </c>
      <c r="Z113" s="79">
        <v>0.68421052631578949</v>
      </c>
      <c r="AA113" s="79">
        <v>0.55000000000000004</v>
      </c>
      <c r="AB113" s="172">
        <v>2.0400000000000005</v>
      </c>
      <c r="AC113" s="172">
        <v>2.8421052631578942</v>
      </c>
      <c r="AD113" s="148">
        <v>2.6000000000000005</v>
      </c>
      <c r="AE113" s="174"/>
    </row>
    <row r="114" spans="1:31" s="11" customFormat="1" ht="18.75" customHeight="1" x14ac:dyDescent="0.25">
      <c r="A114" s="10">
        <v>35</v>
      </c>
      <c r="B114" s="206" t="s">
        <v>84</v>
      </c>
      <c r="C114" s="207"/>
      <c r="D114" s="207"/>
      <c r="E114" s="207"/>
      <c r="F114" s="207"/>
      <c r="G114" s="207"/>
      <c r="H114" s="207"/>
      <c r="I114" s="207"/>
      <c r="J114" s="207"/>
      <c r="K114" s="207"/>
      <c r="L114" s="207"/>
      <c r="M114" s="207"/>
      <c r="N114" s="207"/>
      <c r="O114" s="207"/>
      <c r="P114" s="207"/>
      <c r="Q114" s="207"/>
      <c r="R114" s="207"/>
      <c r="S114" s="207"/>
      <c r="T114" s="207"/>
      <c r="U114" s="207"/>
      <c r="V114" s="79">
        <v>0.5</v>
      </c>
      <c r="W114" s="79">
        <v>0.23529411764705882</v>
      </c>
      <c r="X114" s="79">
        <v>5.8823529411764705E-2</v>
      </c>
      <c r="Y114" s="79">
        <v>0.42307692307692307</v>
      </c>
      <c r="Z114" s="79">
        <v>0.76470588235294112</v>
      </c>
      <c r="AA114" s="79">
        <v>0.94117647058823528</v>
      </c>
      <c r="AB114" s="172">
        <v>2.2916666666666665</v>
      </c>
      <c r="AC114" s="172">
        <v>3.2352941176470593</v>
      </c>
      <c r="AD114" s="148">
        <v>3.4705882352941178</v>
      </c>
      <c r="AE114" s="174"/>
    </row>
    <row r="115" spans="1:31" s="178" customFormat="1" ht="18.75" customHeight="1" x14ac:dyDescent="0.25">
      <c r="A115" s="208" t="s">
        <v>50</v>
      </c>
      <c r="B115" s="209"/>
      <c r="C115" s="209"/>
      <c r="D115" s="209"/>
      <c r="E115" s="209"/>
      <c r="F115" s="209"/>
      <c r="G115" s="209"/>
      <c r="H115" s="209"/>
      <c r="I115" s="209"/>
      <c r="J115" s="209"/>
      <c r="K115" s="209"/>
      <c r="L115" s="209"/>
      <c r="M115" s="209"/>
      <c r="N115" s="209"/>
      <c r="O115" s="209"/>
      <c r="P115" s="209"/>
      <c r="Q115" s="209"/>
      <c r="R115" s="209"/>
      <c r="S115" s="209"/>
      <c r="T115" s="209"/>
      <c r="U115" s="210"/>
      <c r="V115" s="175">
        <v>0.55384615384615388</v>
      </c>
      <c r="W115" s="175">
        <v>0.38043478260869568</v>
      </c>
      <c r="X115" s="175">
        <v>0.45833333333333331</v>
      </c>
      <c r="Y115" s="175">
        <v>0.36923076923076925</v>
      </c>
      <c r="Z115" s="175">
        <v>0.61956521739130432</v>
      </c>
      <c r="AA115" s="175">
        <v>0.54166666666666663</v>
      </c>
      <c r="AB115" s="176">
        <v>2.2499855072463766</v>
      </c>
      <c r="AC115" s="176">
        <v>2.7979360165118683</v>
      </c>
      <c r="AD115" s="181">
        <v>2.5546439628482975</v>
      </c>
      <c r="AE115" s="174"/>
    </row>
    <row r="116" spans="1:31" s="9" customFormat="1" ht="18.75" customHeight="1" x14ac:dyDescent="0.25">
      <c r="A116" s="15"/>
      <c r="B116" s="16"/>
      <c r="C116" s="16"/>
      <c r="D116" s="17"/>
      <c r="E116" s="21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22"/>
      <c r="Y116" s="22"/>
      <c r="Z116" s="22"/>
      <c r="AA116" s="22"/>
      <c r="AB116" s="22"/>
      <c r="AC116" s="22"/>
      <c r="AD116" s="22"/>
      <c r="AE116" s="170"/>
    </row>
    <row r="117" spans="1:31" s="9" customFormat="1" ht="37.5" customHeight="1" x14ac:dyDescent="0.25">
      <c r="A117" s="7"/>
      <c r="B117" s="211" t="s">
        <v>51</v>
      </c>
      <c r="C117" s="211"/>
      <c r="D117" s="211"/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02" t="s">
        <v>157</v>
      </c>
      <c r="W117" s="220"/>
      <c r="X117" s="220"/>
      <c r="Y117" s="202" t="s">
        <v>156</v>
      </c>
      <c r="Z117" s="220"/>
      <c r="AA117" s="220"/>
      <c r="AB117" s="213" t="s">
        <v>16</v>
      </c>
      <c r="AC117" s="220"/>
      <c r="AD117" s="220"/>
      <c r="AE117" s="170"/>
    </row>
    <row r="118" spans="1:31" s="9" customFormat="1" ht="18.75" customHeight="1" x14ac:dyDescent="0.25">
      <c r="A118" s="7"/>
      <c r="B118" s="212"/>
      <c r="C118" s="212"/>
      <c r="D118" s="212"/>
      <c r="E118" s="212"/>
      <c r="F118" s="212"/>
      <c r="G118" s="212"/>
      <c r="H118" s="212"/>
      <c r="I118" s="212"/>
      <c r="J118" s="212"/>
      <c r="K118" s="212"/>
      <c r="L118" s="212"/>
      <c r="M118" s="212"/>
      <c r="N118" s="212"/>
      <c r="O118" s="212"/>
      <c r="P118" s="212"/>
      <c r="Q118" s="212"/>
      <c r="R118" s="212"/>
      <c r="S118" s="212"/>
      <c r="T118" s="212"/>
      <c r="U118" s="212"/>
      <c r="V118" s="171">
        <v>2009</v>
      </c>
      <c r="W118" s="171">
        <v>2011</v>
      </c>
      <c r="X118" s="171">
        <v>2013</v>
      </c>
      <c r="Y118" s="171">
        <v>2009</v>
      </c>
      <c r="Z118" s="171">
        <v>2011</v>
      </c>
      <c r="AA118" s="171">
        <v>2013</v>
      </c>
      <c r="AB118" s="112">
        <v>2009</v>
      </c>
      <c r="AC118" s="112">
        <v>2011</v>
      </c>
      <c r="AD118" s="112">
        <v>2013</v>
      </c>
      <c r="AE118" s="170"/>
    </row>
    <row r="119" spans="1:31" s="11" customFormat="1" ht="18.75" customHeight="1" x14ac:dyDescent="0.25">
      <c r="A119" s="10">
        <v>36</v>
      </c>
      <c r="B119" s="206" t="s">
        <v>85</v>
      </c>
      <c r="C119" s="207"/>
      <c r="D119" s="207"/>
      <c r="E119" s="207"/>
      <c r="F119" s="207"/>
      <c r="G119" s="207"/>
      <c r="H119" s="207"/>
      <c r="I119" s="207"/>
      <c r="J119" s="207"/>
      <c r="K119" s="207"/>
      <c r="L119" s="207"/>
      <c r="M119" s="207"/>
      <c r="N119" s="207"/>
      <c r="O119" s="207"/>
      <c r="P119" s="207"/>
      <c r="Q119" s="207"/>
      <c r="R119" s="207"/>
      <c r="S119" s="207"/>
      <c r="T119" s="207"/>
      <c r="U119" s="207"/>
      <c r="V119" s="79">
        <v>0.26923076923076922</v>
      </c>
      <c r="W119" s="79">
        <v>0.15</v>
      </c>
      <c r="X119" s="79">
        <v>0.4</v>
      </c>
      <c r="Y119" s="79">
        <v>0.65384615384615385</v>
      </c>
      <c r="Z119" s="79">
        <v>0.85</v>
      </c>
      <c r="AA119" s="79">
        <v>0.6</v>
      </c>
      <c r="AB119" s="172">
        <v>3.0416666666666665</v>
      </c>
      <c r="AC119" s="172">
        <v>3.2000000000000006</v>
      </c>
      <c r="AD119" s="148">
        <v>2.6500000000000004</v>
      </c>
      <c r="AE119" s="174"/>
    </row>
    <row r="120" spans="1:31" s="11" customFormat="1" ht="18.75" customHeight="1" x14ac:dyDescent="0.25">
      <c r="A120" s="10">
        <v>37</v>
      </c>
      <c r="B120" s="206" t="s">
        <v>86</v>
      </c>
      <c r="C120" s="207"/>
      <c r="D120" s="207"/>
      <c r="E120" s="207"/>
      <c r="F120" s="207"/>
      <c r="G120" s="207"/>
      <c r="H120" s="207"/>
      <c r="I120" s="207"/>
      <c r="J120" s="207"/>
      <c r="K120" s="207"/>
      <c r="L120" s="207"/>
      <c r="M120" s="207"/>
      <c r="N120" s="207"/>
      <c r="O120" s="207"/>
      <c r="P120" s="207"/>
      <c r="Q120" s="207"/>
      <c r="R120" s="207"/>
      <c r="S120" s="207"/>
      <c r="T120" s="207"/>
      <c r="U120" s="207"/>
      <c r="V120" s="79">
        <v>0.19230769230769232</v>
      </c>
      <c r="W120" s="79">
        <v>0.16666666666666666</v>
      </c>
      <c r="X120" s="79">
        <v>0.25</v>
      </c>
      <c r="Y120" s="79">
        <v>0.57692307692307687</v>
      </c>
      <c r="Z120" s="79">
        <v>0.83333333333333337</v>
      </c>
      <c r="AA120" s="79">
        <v>0.75</v>
      </c>
      <c r="AB120" s="172">
        <v>3.2999999999999989</v>
      </c>
      <c r="AC120" s="172">
        <v>3.1666666666666665</v>
      </c>
      <c r="AD120" s="148">
        <v>2.9375</v>
      </c>
      <c r="AE120" s="174"/>
    </row>
    <row r="121" spans="1:31" s="11" customFormat="1" ht="18.75" customHeight="1" x14ac:dyDescent="0.25">
      <c r="A121" s="10">
        <v>38</v>
      </c>
      <c r="B121" s="206" t="s">
        <v>87</v>
      </c>
      <c r="C121" s="207"/>
      <c r="D121" s="207"/>
      <c r="E121" s="207"/>
      <c r="F121" s="207"/>
      <c r="G121" s="207"/>
      <c r="H121" s="207"/>
      <c r="I121" s="207"/>
      <c r="J121" s="207"/>
      <c r="K121" s="207"/>
      <c r="L121" s="207"/>
      <c r="M121" s="207"/>
      <c r="N121" s="207"/>
      <c r="O121" s="207"/>
      <c r="P121" s="207"/>
      <c r="Q121" s="207"/>
      <c r="R121" s="207"/>
      <c r="S121" s="207"/>
      <c r="T121" s="207"/>
      <c r="U121" s="207"/>
      <c r="V121" s="79">
        <v>0.38461538461538464</v>
      </c>
      <c r="W121" s="79">
        <v>0.27777777777777779</v>
      </c>
      <c r="X121" s="79">
        <v>0.55555555555555558</v>
      </c>
      <c r="Y121" s="79">
        <v>0.53846153846153844</v>
      </c>
      <c r="Z121" s="79">
        <v>0.72222222222222221</v>
      </c>
      <c r="AA121" s="79">
        <v>0.44444444444444442</v>
      </c>
      <c r="AB121" s="172">
        <v>2.625</v>
      </c>
      <c r="AC121" s="172">
        <v>2.7777777777777786</v>
      </c>
      <c r="AD121" s="148">
        <v>2.2777777777777777</v>
      </c>
      <c r="AE121" s="174"/>
    </row>
    <row r="122" spans="1:31" s="11" customFormat="1" ht="18.75" x14ac:dyDescent="0.25">
      <c r="A122" s="10">
        <v>39</v>
      </c>
      <c r="B122" s="206" t="s">
        <v>52</v>
      </c>
      <c r="C122" s="207"/>
      <c r="D122" s="207"/>
      <c r="E122" s="207"/>
      <c r="F122" s="207"/>
      <c r="G122" s="207"/>
      <c r="H122" s="207"/>
      <c r="I122" s="207"/>
      <c r="J122" s="207"/>
      <c r="K122" s="207"/>
      <c r="L122" s="207"/>
      <c r="M122" s="207"/>
      <c r="N122" s="207"/>
      <c r="O122" s="207"/>
      <c r="P122" s="207"/>
      <c r="Q122" s="207"/>
      <c r="R122" s="207"/>
      <c r="S122" s="207"/>
      <c r="T122" s="207"/>
      <c r="U122" s="207"/>
      <c r="V122" s="79">
        <v>0.5</v>
      </c>
      <c r="W122" s="79">
        <v>0.29411764705882354</v>
      </c>
      <c r="X122" s="79">
        <v>0.44444444444444442</v>
      </c>
      <c r="Y122" s="79">
        <v>0.38461538461538464</v>
      </c>
      <c r="Z122" s="79">
        <v>0.70588235294117652</v>
      </c>
      <c r="AA122" s="79">
        <v>0.55555555555555558</v>
      </c>
      <c r="AB122" s="172">
        <v>2.3043478260869565</v>
      </c>
      <c r="AC122" s="172">
        <v>3.2352941176470589</v>
      </c>
      <c r="AD122" s="148">
        <v>2.6666666666666665</v>
      </c>
      <c r="AE122" s="174"/>
    </row>
    <row r="123" spans="1:31" s="11" customFormat="1" ht="18.75" x14ac:dyDescent="0.25">
      <c r="A123" s="10">
        <v>40</v>
      </c>
      <c r="B123" s="206" t="s">
        <v>53</v>
      </c>
      <c r="C123" s="207"/>
      <c r="D123" s="207"/>
      <c r="E123" s="207"/>
      <c r="F123" s="207"/>
      <c r="G123" s="207"/>
      <c r="H123" s="207"/>
      <c r="I123" s="207"/>
      <c r="J123" s="207"/>
      <c r="K123" s="207"/>
      <c r="L123" s="207"/>
      <c r="M123" s="207"/>
      <c r="N123" s="207"/>
      <c r="O123" s="207"/>
      <c r="P123" s="207"/>
      <c r="Q123" s="207"/>
      <c r="R123" s="207"/>
      <c r="S123" s="207"/>
      <c r="T123" s="207"/>
      <c r="U123" s="207"/>
      <c r="V123" s="79">
        <v>0.61538461538461542</v>
      </c>
      <c r="W123" s="79">
        <v>0.52941176470588236</v>
      </c>
      <c r="X123" s="79">
        <v>0.70588235294117652</v>
      </c>
      <c r="Y123" s="79">
        <v>0.30769230769230771</v>
      </c>
      <c r="Z123" s="79">
        <v>0.47058823529411764</v>
      </c>
      <c r="AA123" s="79">
        <v>0.29411764705882354</v>
      </c>
      <c r="AB123" s="172">
        <v>2.125</v>
      </c>
      <c r="AC123" s="172">
        <v>2.5882352941176476</v>
      </c>
      <c r="AD123" s="148">
        <v>2.1176470588235294</v>
      </c>
      <c r="AE123" s="174"/>
    </row>
    <row r="124" spans="1:31" s="11" customFormat="1" ht="32.25" customHeight="1" x14ac:dyDescent="0.25">
      <c r="A124" s="10">
        <v>41</v>
      </c>
      <c r="B124" s="206" t="s">
        <v>54</v>
      </c>
      <c r="C124" s="207"/>
      <c r="D124" s="207"/>
      <c r="E124" s="207"/>
      <c r="F124" s="207"/>
      <c r="G124" s="207"/>
      <c r="H124" s="207"/>
      <c r="I124" s="207"/>
      <c r="J124" s="207"/>
      <c r="K124" s="207"/>
      <c r="L124" s="207"/>
      <c r="M124" s="207"/>
      <c r="N124" s="207"/>
      <c r="O124" s="207"/>
      <c r="P124" s="207"/>
      <c r="Q124" s="207"/>
      <c r="R124" s="207"/>
      <c r="S124" s="207"/>
      <c r="T124" s="207"/>
      <c r="U124" s="207"/>
      <c r="V124" s="79">
        <v>0.30769230769230771</v>
      </c>
      <c r="W124" s="79">
        <v>0.16666666666666666</v>
      </c>
      <c r="X124" s="79">
        <v>0.19047619047619047</v>
      </c>
      <c r="Y124" s="79">
        <v>0.65384615384615385</v>
      </c>
      <c r="Z124" s="79">
        <v>0.83333333333333337</v>
      </c>
      <c r="AA124" s="79">
        <v>0.80952380952380953</v>
      </c>
      <c r="AB124" s="172">
        <v>3.0000000000000004</v>
      </c>
      <c r="AC124" s="172">
        <v>3.3888888888888893</v>
      </c>
      <c r="AD124" s="148">
        <v>3.1904761904761902</v>
      </c>
      <c r="AE124" s="174"/>
    </row>
    <row r="125" spans="1:31" s="11" customFormat="1" ht="18.75" customHeight="1" x14ac:dyDescent="0.25">
      <c r="A125" s="10">
        <v>42</v>
      </c>
      <c r="B125" s="206" t="s">
        <v>55</v>
      </c>
      <c r="C125" s="207"/>
      <c r="D125" s="207"/>
      <c r="E125" s="207"/>
      <c r="F125" s="207"/>
      <c r="G125" s="207"/>
      <c r="H125" s="207"/>
      <c r="I125" s="207"/>
      <c r="J125" s="207"/>
      <c r="K125" s="207"/>
      <c r="L125" s="207"/>
      <c r="M125" s="207"/>
      <c r="N125" s="207"/>
      <c r="O125" s="207"/>
      <c r="P125" s="207"/>
      <c r="Q125" s="207"/>
      <c r="R125" s="207"/>
      <c r="S125" s="207"/>
      <c r="T125" s="207"/>
      <c r="U125" s="207"/>
      <c r="V125" s="79">
        <v>0</v>
      </c>
      <c r="W125" s="79">
        <v>0</v>
      </c>
      <c r="X125" s="79">
        <v>0.23809523809523808</v>
      </c>
      <c r="Y125" s="79">
        <v>0.96153846153846156</v>
      </c>
      <c r="Z125" s="79">
        <v>1</v>
      </c>
      <c r="AA125" s="79">
        <v>0.76190476190476186</v>
      </c>
      <c r="AB125" s="172">
        <v>3.96</v>
      </c>
      <c r="AC125" s="172">
        <v>4.2105263157894743</v>
      </c>
      <c r="AD125" s="148">
        <v>3.2380952380952381</v>
      </c>
      <c r="AE125" s="174"/>
    </row>
    <row r="126" spans="1:31" s="11" customFormat="1" ht="28.5" customHeight="1" x14ac:dyDescent="0.25">
      <c r="A126" s="10">
        <v>43</v>
      </c>
      <c r="B126" s="206" t="s">
        <v>88</v>
      </c>
      <c r="C126" s="207"/>
      <c r="D126" s="207"/>
      <c r="E126" s="207"/>
      <c r="F126" s="207"/>
      <c r="G126" s="207"/>
      <c r="H126" s="207"/>
      <c r="I126" s="207"/>
      <c r="J126" s="207"/>
      <c r="K126" s="207"/>
      <c r="L126" s="207"/>
      <c r="M126" s="207"/>
      <c r="N126" s="207"/>
      <c r="O126" s="207"/>
      <c r="P126" s="207"/>
      <c r="Q126" s="207"/>
      <c r="R126" s="207"/>
      <c r="S126" s="207"/>
      <c r="T126" s="207"/>
      <c r="U126" s="207"/>
      <c r="V126" s="79">
        <v>0.19230769230769232</v>
      </c>
      <c r="W126" s="79">
        <v>5.2631578947368418E-2</v>
      </c>
      <c r="X126" s="79">
        <v>0.27777777777777779</v>
      </c>
      <c r="Y126" s="79">
        <v>0.69230769230769229</v>
      </c>
      <c r="Z126" s="79">
        <v>0.94736842105263153</v>
      </c>
      <c r="AA126" s="79">
        <v>0.72222222222222221</v>
      </c>
      <c r="AB126" s="172">
        <v>3.0869565217391308</v>
      </c>
      <c r="AC126" s="172">
        <v>3.7368421052631575</v>
      </c>
      <c r="AD126" s="148">
        <v>3.2777777777777777</v>
      </c>
      <c r="AE126" s="174"/>
    </row>
    <row r="127" spans="1:31" s="178" customFormat="1" ht="19.5" customHeight="1" x14ac:dyDescent="0.25">
      <c r="A127" s="208" t="s">
        <v>56</v>
      </c>
      <c r="B127" s="209"/>
      <c r="C127" s="209"/>
      <c r="D127" s="209"/>
      <c r="E127" s="209"/>
      <c r="F127" s="209"/>
      <c r="G127" s="209"/>
      <c r="H127" s="209"/>
      <c r="I127" s="209"/>
      <c r="J127" s="209"/>
      <c r="K127" s="209"/>
      <c r="L127" s="209"/>
      <c r="M127" s="209"/>
      <c r="N127" s="209"/>
      <c r="O127" s="209"/>
      <c r="P127" s="209"/>
      <c r="Q127" s="209"/>
      <c r="R127" s="209"/>
      <c r="S127" s="209"/>
      <c r="T127" s="209"/>
      <c r="U127" s="210"/>
      <c r="V127" s="175">
        <v>0.30769230769230771</v>
      </c>
      <c r="W127" s="175">
        <v>0.2</v>
      </c>
      <c r="X127" s="175">
        <v>0.37583892617449666</v>
      </c>
      <c r="Y127" s="175">
        <v>0.59615384615384615</v>
      </c>
      <c r="Z127" s="175">
        <v>0.8</v>
      </c>
      <c r="AA127" s="175">
        <v>0.62416107382550334</v>
      </c>
      <c r="AB127" s="176">
        <v>2.9303713768115944</v>
      </c>
      <c r="AC127" s="176">
        <v>3.2880288957688339</v>
      </c>
      <c r="AD127" s="181">
        <v>2.7944925887021475</v>
      </c>
      <c r="AE127" s="174"/>
    </row>
    <row r="128" spans="1:31" s="9" customFormat="1" ht="18.75" customHeight="1" x14ac:dyDescent="0.25">
      <c r="A128" s="15"/>
      <c r="B128" s="16"/>
      <c r="C128" s="16"/>
      <c r="D128" s="17"/>
      <c r="E128" s="18"/>
      <c r="F128" s="19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2"/>
      <c r="Y128" s="22"/>
      <c r="Z128" s="22"/>
      <c r="AA128" s="22"/>
      <c r="AB128" s="22"/>
      <c r="AC128" s="22"/>
      <c r="AD128" s="22"/>
      <c r="AE128" s="170"/>
    </row>
    <row r="129" spans="1:31" s="9" customFormat="1" ht="18.75" customHeight="1" x14ac:dyDescent="0.25">
      <c r="A129" s="15"/>
      <c r="B129" s="16"/>
      <c r="C129" s="16"/>
      <c r="D129" s="17"/>
      <c r="E129" s="21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22"/>
      <c r="Y129" s="22"/>
      <c r="Z129" s="22"/>
      <c r="AA129" s="22"/>
      <c r="AB129" s="22"/>
      <c r="AC129" s="22"/>
      <c r="AD129" s="22"/>
      <c r="AE129" s="170"/>
    </row>
    <row r="130" spans="1:31" s="9" customFormat="1" ht="37.5" customHeight="1" x14ac:dyDescent="0.25">
      <c r="A130" s="7"/>
      <c r="B130" s="211" t="s">
        <v>57</v>
      </c>
      <c r="C130" s="211"/>
      <c r="D130" s="211"/>
      <c r="E130" s="211"/>
      <c r="F130" s="211"/>
      <c r="G130" s="211"/>
      <c r="H130" s="211"/>
      <c r="I130" s="211"/>
      <c r="J130" s="211"/>
      <c r="K130" s="211"/>
      <c r="L130" s="211"/>
      <c r="M130" s="211"/>
      <c r="N130" s="211"/>
      <c r="O130" s="211"/>
      <c r="P130" s="211"/>
      <c r="Q130" s="211"/>
      <c r="R130" s="211"/>
      <c r="S130" s="211"/>
      <c r="T130" s="211"/>
      <c r="U130" s="211"/>
      <c r="V130" s="202" t="s">
        <v>157</v>
      </c>
      <c r="W130" s="202"/>
      <c r="X130" s="202"/>
      <c r="Y130" s="202" t="s">
        <v>156</v>
      </c>
      <c r="Z130" s="202"/>
      <c r="AA130" s="202"/>
      <c r="AB130" s="213" t="s">
        <v>16</v>
      </c>
      <c r="AC130" s="213"/>
      <c r="AD130" s="213"/>
      <c r="AE130" s="170"/>
    </row>
    <row r="131" spans="1:31" s="9" customFormat="1" ht="18.75" x14ac:dyDescent="0.25">
      <c r="A131" s="7"/>
      <c r="B131" s="212"/>
      <c r="C131" s="212"/>
      <c r="D131" s="212"/>
      <c r="E131" s="212"/>
      <c r="F131" s="212"/>
      <c r="G131" s="212"/>
      <c r="H131" s="212"/>
      <c r="I131" s="212"/>
      <c r="J131" s="212"/>
      <c r="K131" s="212"/>
      <c r="L131" s="212"/>
      <c r="M131" s="212"/>
      <c r="N131" s="212"/>
      <c r="O131" s="212"/>
      <c r="P131" s="212"/>
      <c r="Q131" s="212"/>
      <c r="R131" s="212"/>
      <c r="S131" s="212"/>
      <c r="T131" s="212"/>
      <c r="U131" s="212"/>
      <c r="V131" s="171">
        <v>2009</v>
      </c>
      <c r="W131" s="171">
        <v>2011</v>
      </c>
      <c r="X131" s="171">
        <v>2013</v>
      </c>
      <c r="Y131" s="171">
        <v>2009</v>
      </c>
      <c r="Z131" s="171">
        <v>2011</v>
      </c>
      <c r="AA131" s="171">
        <v>2013</v>
      </c>
      <c r="AB131" s="112">
        <v>2009</v>
      </c>
      <c r="AC131" s="112">
        <v>2011</v>
      </c>
      <c r="AD131" s="112">
        <v>2013</v>
      </c>
      <c r="AE131" s="170"/>
    </row>
    <row r="132" spans="1:31" s="11" customFormat="1" ht="18.75" customHeight="1" x14ac:dyDescent="0.25">
      <c r="A132" s="10">
        <v>44</v>
      </c>
      <c r="B132" s="206" t="s">
        <v>58</v>
      </c>
      <c r="C132" s="207"/>
      <c r="D132" s="207"/>
      <c r="E132" s="207"/>
      <c r="F132" s="207"/>
      <c r="G132" s="207"/>
      <c r="H132" s="207"/>
      <c r="I132" s="207"/>
      <c r="J132" s="207"/>
      <c r="K132" s="207"/>
      <c r="L132" s="207"/>
      <c r="M132" s="207"/>
      <c r="N132" s="207"/>
      <c r="O132" s="207"/>
      <c r="P132" s="207"/>
      <c r="Q132" s="207"/>
      <c r="R132" s="207"/>
      <c r="S132" s="207"/>
      <c r="T132" s="207"/>
      <c r="U132" s="207"/>
      <c r="V132" s="79">
        <v>0.19230769230769232</v>
      </c>
      <c r="W132" s="79">
        <v>0.05</v>
      </c>
      <c r="X132" s="183">
        <v>0.14285714285714285</v>
      </c>
      <c r="Y132" s="79">
        <v>0.76923076923076927</v>
      </c>
      <c r="Z132" s="79">
        <v>0.95</v>
      </c>
      <c r="AA132" s="79">
        <v>0.8571428571428571</v>
      </c>
      <c r="AB132" s="172">
        <v>2.92</v>
      </c>
      <c r="AC132" s="172">
        <v>3.55</v>
      </c>
      <c r="AD132" s="148">
        <v>3.5238095238095233</v>
      </c>
      <c r="AE132" s="174"/>
    </row>
    <row r="133" spans="1:31" s="47" customFormat="1" ht="18.75" customHeight="1" x14ac:dyDescent="0.3">
      <c r="A133" s="23"/>
      <c r="B133" s="24"/>
      <c r="C133" s="24"/>
      <c r="D133" s="23"/>
      <c r="E133" s="25"/>
      <c r="F133" s="26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184"/>
      <c r="W133" s="184"/>
      <c r="X133" s="185"/>
      <c r="Y133" s="185"/>
      <c r="Z133" s="185"/>
      <c r="AA133" s="185"/>
      <c r="AB133" s="186"/>
      <c r="AC133" s="186"/>
      <c r="AD133" s="187"/>
      <c r="AE133" s="188"/>
    </row>
    <row r="134" spans="1:31" s="11" customFormat="1" ht="18.75" customHeight="1" x14ac:dyDescent="0.25">
      <c r="A134" s="10">
        <v>45</v>
      </c>
      <c r="B134" s="206" t="s">
        <v>59</v>
      </c>
      <c r="C134" s="207"/>
      <c r="D134" s="207"/>
      <c r="E134" s="207"/>
      <c r="F134" s="207"/>
      <c r="G134" s="207"/>
      <c r="H134" s="207"/>
      <c r="I134" s="207"/>
      <c r="J134" s="207"/>
      <c r="K134" s="207"/>
      <c r="L134" s="207"/>
      <c r="M134" s="207"/>
      <c r="N134" s="207"/>
      <c r="O134" s="207"/>
      <c r="P134" s="207"/>
      <c r="Q134" s="207"/>
      <c r="R134" s="207"/>
      <c r="S134" s="207"/>
      <c r="T134" s="207"/>
      <c r="U134" s="207"/>
      <c r="V134" s="79">
        <v>0.19230769230769232</v>
      </c>
      <c r="W134" s="79">
        <v>0.05</v>
      </c>
      <c r="X134" s="183">
        <v>9.5238095238095233E-2</v>
      </c>
      <c r="Y134" s="79">
        <v>0.76923076923076927</v>
      </c>
      <c r="Z134" s="79">
        <v>0.95</v>
      </c>
      <c r="AA134" s="79">
        <v>0.90476190476190477</v>
      </c>
      <c r="AB134" s="172">
        <v>3.08</v>
      </c>
      <c r="AC134" s="172">
        <v>3.85</v>
      </c>
      <c r="AD134" s="148">
        <v>3.7142857142857144</v>
      </c>
      <c r="AE134" s="174"/>
    </row>
    <row r="135" spans="1:31" s="11" customFormat="1" ht="18.75" customHeight="1" x14ac:dyDescent="0.25">
      <c r="A135" s="10">
        <v>46</v>
      </c>
      <c r="B135" s="206" t="s">
        <v>60</v>
      </c>
      <c r="C135" s="207"/>
      <c r="D135" s="207"/>
      <c r="E135" s="207"/>
      <c r="F135" s="207"/>
      <c r="G135" s="207"/>
      <c r="H135" s="207"/>
      <c r="I135" s="207"/>
      <c r="J135" s="207"/>
      <c r="K135" s="207"/>
      <c r="L135" s="207"/>
      <c r="M135" s="207"/>
      <c r="N135" s="207"/>
      <c r="O135" s="207"/>
      <c r="P135" s="207"/>
      <c r="Q135" s="207"/>
      <c r="R135" s="207"/>
      <c r="S135" s="207"/>
      <c r="T135" s="207"/>
      <c r="U135" s="207"/>
      <c r="V135" s="79">
        <v>0.11538461538461539</v>
      </c>
      <c r="W135" s="79">
        <v>0</v>
      </c>
      <c r="X135" s="183">
        <v>0</v>
      </c>
      <c r="Y135" s="79">
        <v>0.84615384615384615</v>
      </c>
      <c r="Z135" s="79">
        <v>1</v>
      </c>
      <c r="AA135" s="79">
        <v>1</v>
      </c>
      <c r="AB135" s="172">
        <v>3.84</v>
      </c>
      <c r="AC135" s="172">
        <v>4.421052631578946</v>
      </c>
      <c r="AD135" s="148">
        <v>4.4761904761904772</v>
      </c>
      <c r="AE135" s="174"/>
    </row>
    <row r="136" spans="1:31" s="11" customFormat="1" ht="18.75" customHeight="1" x14ac:dyDescent="0.25">
      <c r="A136" s="10">
        <v>47</v>
      </c>
      <c r="B136" s="206" t="s">
        <v>61</v>
      </c>
      <c r="C136" s="207"/>
      <c r="D136" s="207"/>
      <c r="E136" s="207"/>
      <c r="F136" s="207"/>
      <c r="G136" s="207"/>
      <c r="H136" s="207"/>
      <c r="I136" s="207"/>
      <c r="J136" s="207"/>
      <c r="K136" s="207"/>
      <c r="L136" s="207"/>
      <c r="M136" s="207"/>
      <c r="N136" s="207"/>
      <c r="O136" s="207"/>
      <c r="P136" s="207"/>
      <c r="Q136" s="207"/>
      <c r="R136" s="207"/>
      <c r="S136" s="207"/>
      <c r="T136" s="207"/>
      <c r="U136" s="207"/>
      <c r="V136" s="79">
        <v>7.6923076923076927E-2</v>
      </c>
      <c r="W136" s="79">
        <v>0</v>
      </c>
      <c r="X136" s="183">
        <v>0</v>
      </c>
      <c r="Y136" s="79">
        <v>0.88461538461538458</v>
      </c>
      <c r="Z136" s="79">
        <v>1</v>
      </c>
      <c r="AA136" s="79">
        <v>1</v>
      </c>
      <c r="AB136" s="172">
        <v>3.9599999999999995</v>
      </c>
      <c r="AC136" s="172">
        <v>4.3684210526315788</v>
      </c>
      <c r="AD136" s="148">
        <v>4.55</v>
      </c>
      <c r="AE136" s="174"/>
    </row>
    <row r="137" spans="1:31" s="178" customFormat="1" ht="19.5" customHeight="1" x14ac:dyDescent="0.25">
      <c r="A137" s="208" t="s">
        <v>62</v>
      </c>
      <c r="B137" s="209"/>
      <c r="C137" s="209"/>
      <c r="D137" s="209"/>
      <c r="E137" s="209"/>
      <c r="F137" s="209"/>
      <c r="G137" s="209"/>
      <c r="H137" s="209"/>
      <c r="I137" s="209"/>
      <c r="J137" s="209"/>
      <c r="K137" s="209"/>
      <c r="L137" s="209"/>
      <c r="M137" s="209"/>
      <c r="N137" s="209"/>
      <c r="O137" s="209"/>
      <c r="P137" s="209"/>
      <c r="Q137" s="209"/>
      <c r="R137" s="209"/>
      <c r="S137" s="209"/>
      <c r="T137" s="209"/>
      <c r="U137" s="209"/>
      <c r="V137" s="175">
        <v>0.14423076923076925</v>
      </c>
      <c r="W137" s="175">
        <v>2.564102564102564E-2</v>
      </c>
      <c r="X137" s="189">
        <v>6.0240963855421686E-2</v>
      </c>
      <c r="Y137" s="175">
        <v>0.81730769230769229</v>
      </c>
      <c r="Z137" s="175">
        <v>0.97435897435897434</v>
      </c>
      <c r="AA137" s="175">
        <v>0.93975903614457834</v>
      </c>
      <c r="AB137" s="176">
        <v>3.4499999999999997</v>
      </c>
      <c r="AC137" s="176">
        <v>4.1131578947368412</v>
      </c>
      <c r="AD137" s="181">
        <v>4.1833333333333336</v>
      </c>
      <c r="AE137" s="174"/>
    </row>
    <row r="138" spans="1:31" s="9" customFormat="1" ht="18.75" customHeight="1" x14ac:dyDescent="0.25">
      <c r="X138" s="40"/>
      <c r="Y138" s="40"/>
      <c r="Z138" s="40"/>
      <c r="AA138" s="40"/>
      <c r="AB138" s="40"/>
      <c r="AC138" s="40"/>
      <c r="AD138" s="40"/>
      <c r="AE138" s="170"/>
    </row>
    <row r="139" spans="1:31" s="9" customFormat="1" ht="37.5" customHeight="1" x14ac:dyDescent="0.25">
      <c r="A139" s="7"/>
      <c r="B139" s="211" t="s">
        <v>96</v>
      </c>
      <c r="C139" s="211"/>
      <c r="D139" s="211"/>
      <c r="E139" s="211"/>
      <c r="F139" s="211"/>
      <c r="G139" s="211"/>
      <c r="H139" s="211"/>
      <c r="I139" s="211"/>
      <c r="J139" s="211"/>
      <c r="K139" s="211"/>
      <c r="L139" s="211"/>
      <c r="M139" s="211"/>
      <c r="N139" s="211"/>
      <c r="O139" s="211"/>
      <c r="P139" s="211"/>
      <c r="Q139" s="211"/>
      <c r="R139" s="211"/>
      <c r="S139" s="211"/>
      <c r="T139" s="211"/>
      <c r="U139" s="214"/>
      <c r="V139" s="246" t="s">
        <v>157</v>
      </c>
      <c r="W139" s="247"/>
      <c r="X139" s="248"/>
      <c r="Y139" s="246" t="s">
        <v>158</v>
      </c>
      <c r="Z139" s="247"/>
      <c r="AA139" s="248"/>
      <c r="AB139" s="203" t="s">
        <v>16</v>
      </c>
      <c r="AC139" s="204"/>
      <c r="AD139" s="205"/>
      <c r="AE139" s="170"/>
    </row>
    <row r="140" spans="1:31" s="9" customFormat="1" ht="18.75" customHeight="1" x14ac:dyDescent="0.25">
      <c r="A140" s="7"/>
      <c r="B140" s="212"/>
      <c r="C140" s="212"/>
      <c r="D140" s="212"/>
      <c r="E140" s="212"/>
      <c r="F140" s="212"/>
      <c r="G140" s="212"/>
      <c r="H140" s="212"/>
      <c r="I140" s="212"/>
      <c r="J140" s="212"/>
      <c r="K140" s="212"/>
      <c r="L140" s="212"/>
      <c r="M140" s="212"/>
      <c r="N140" s="212"/>
      <c r="O140" s="212"/>
      <c r="P140" s="212"/>
      <c r="Q140" s="212"/>
      <c r="R140" s="212"/>
      <c r="S140" s="212"/>
      <c r="T140" s="212"/>
      <c r="U140" s="215"/>
      <c r="V140" s="171">
        <v>2009</v>
      </c>
      <c r="W140" s="171">
        <v>2011</v>
      </c>
      <c r="X140" s="171">
        <v>2013</v>
      </c>
      <c r="Y140" s="171">
        <v>2009</v>
      </c>
      <c r="Z140" s="171">
        <v>2011</v>
      </c>
      <c r="AA140" s="171">
        <v>2013</v>
      </c>
      <c r="AB140" s="112">
        <v>2009</v>
      </c>
      <c r="AC140" s="112">
        <v>2011</v>
      </c>
      <c r="AD140" s="112">
        <v>2013</v>
      </c>
      <c r="AE140" s="170"/>
    </row>
    <row r="141" spans="1:31" s="11" customFormat="1" ht="18.75" customHeight="1" x14ac:dyDescent="0.25">
      <c r="A141" s="10">
        <v>48</v>
      </c>
      <c r="B141" s="206" t="s">
        <v>97</v>
      </c>
      <c r="C141" s="207"/>
      <c r="D141" s="207"/>
      <c r="E141" s="207"/>
      <c r="F141" s="207"/>
      <c r="G141" s="207"/>
      <c r="H141" s="207"/>
      <c r="I141" s="207"/>
      <c r="J141" s="207"/>
      <c r="K141" s="207"/>
      <c r="L141" s="207"/>
      <c r="M141" s="207"/>
      <c r="N141" s="207"/>
      <c r="O141" s="207"/>
      <c r="P141" s="207"/>
      <c r="Q141" s="207"/>
      <c r="R141" s="207"/>
      <c r="S141" s="207"/>
      <c r="T141" s="207"/>
      <c r="U141" s="207"/>
      <c r="V141" s="79"/>
      <c r="W141" s="79">
        <v>0</v>
      </c>
      <c r="X141" s="79">
        <v>9.5238095238095233E-2</v>
      </c>
      <c r="Y141" s="79"/>
      <c r="Z141" s="79">
        <v>1</v>
      </c>
      <c r="AA141" s="79">
        <v>0.90476190476190477</v>
      </c>
      <c r="AB141" s="172"/>
      <c r="AC141" s="172">
        <v>3.9473684210526314</v>
      </c>
      <c r="AD141" s="190">
        <v>3.8095238095238093</v>
      </c>
      <c r="AE141" s="191"/>
    </row>
    <row r="142" spans="1:31" s="11" customFormat="1" ht="18.75" customHeight="1" x14ac:dyDescent="0.25">
      <c r="A142" s="10">
        <v>49</v>
      </c>
      <c r="B142" s="206" t="s">
        <v>98</v>
      </c>
      <c r="C142" s="207"/>
      <c r="D142" s="207"/>
      <c r="E142" s="207"/>
      <c r="F142" s="207"/>
      <c r="G142" s="207"/>
      <c r="H142" s="207"/>
      <c r="I142" s="207"/>
      <c r="J142" s="207"/>
      <c r="K142" s="207"/>
      <c r="L142" s="207"/>
      <c r="M142" s="207"/>
      <c r="N142" s="207"/>
      <c r="O142" s="207"/>
      <c r="P142" s="207"/>
      <c r="Q142" s="207"/>
      <c r="R142" s="207"/>
      <c r="S142" s="207"/>
      <c r="T142" s="207"/>
      <c r="U142" s="207"/>
      <c r="V142" s="79"/>
      <c r="W142" s="79">
        <v>0</v>
      </c>
      <c r="X142" s="79">
        <v>0.14285714285714285</v>
      </c>
      <c r="Y142" s="79"/>
      <c r="Z142" s="79">
        <v>1</v>
      </c>
      <c r="AA142" s="79">
        <v>0.8571428571428571</v>
      </c>
      <c r="AB142" s="172"/>
      <c r="AC142" s="172">
        <v>4.0526315789473681</v>
      </c>
      <c r="AD142" s="190">
        <v>3.6190476190476195</v>
      </c>
      <c r="AE142" s="191"/>
    </row>
    <row r="143" spans="1:31" s="11" customFormat="1" ht="18.75" customHeight="1" x14ac:dyDescent="0.25">
      <c r="A143" s="10">
        <v>50</v>
      </c>
      <c r="B143" s="206" t="s">
        <v>99</v>
      </c>
      <c r="C143" s="207"/>
      <c r="D143" s="207"/>
      <c r="E143" s="207"/>
      <c r="F143" s="207"/>
      <c r="G143" s="207"/>
      <c r="H143" s="207"/>
      <c r="I143" s="207"/>
      <c r="J143" s="207"/>
      <c r="K143" s="207"/>
      <c r="L143" s="207"/>
      <c r="M143" s="207"/>
      <c r="N143" s="207"/>
      <c r="O143" s="207"/>
      <c r="P143" s="207"/>
      <c r="Q143" s="207"/>
      <c r="R143" s="207"/>
      <c r="S143" s="207"/>
      <c r="T143" s="207"/>
      <c r="U143" s="207"/>
      <c r="V143" s="79"/>
      <c r="W143" s="79">
        <v>0.05</v>
      </c>
      <c r="X143" s="79">
        <v>0.14285714285714285</v>
      </c>
      <c r="Y143" s="79"/>
      <c r="Z143" s="79">
        <v>0.95</v>
      </c>
      <c r="AA143" s="79">
        <v>0.8571428571428571</v>
      </c>
      <c r="AB143" s="172"/>
      <c r="AC143" s="172">
        <v>3.9</v>
      </c>
      <c r="AD143" s="190">
        <v>3.5714285714285712</v>
      </c>
      <c r="AE143" s="191"/>
    </row>
    <row r="144" spans="1:31" s="11" customFormat="1" ht="18.75" customHeight="1" x14ac:dyDescent="0.25">
      <c r="A144" s="10">
        <v>51</v>
      </c>
      <c r="B144" s="206" t="s">
        <v>100</v>
      </c>
      <c r="C144" s="207"/>
      <c r="D144" s="207"/>
      <c r="E144" s="207"/>
      <c r="F144" s="207"/>
      <c r="G144" s="207"/>
      <c r="H144" s="207"/>
      <c r="I144" s="207"/>
      <c r="J144" s="207"/>
      <c r="K144" s="207"/>
      <c r="L144" s="207"/>
      <c r="M144" s="207"/>
      <c r="N144" s="207"/>
      <c r="O144" s="207"/>
      <c r="P144" s="207"/>
      <c r="Q144" s="207"/>
      <c r="R144" s="207"/>
      <c r="S144" s="207"/>
      <c r="T144" s="207"/>
      <c r="U144" s="207"/>
      <c r="V144" s="79"/>
      <c r="W144" s="79">
        <v>0.05</v>
      </c>
      <c r="X144" s="79">
        <v>0.14285714285714285</v>
      </c>
      <c r="Y144" s="79"/>
      <c r="Z144" s="79">
        <v>0.95</v>
      </c>
      <c r="AA144" s="79">
        <v>0.8571428571428571</v>
      </c>
      <c r="AB144" s="172"/>
      <c r="AC144" s="172">
        <v>3.9499999999999997</v>
      </c>
      <c r="AD144" s="190">
        <v>3.5714285714285716</v>
      </c>
      <c r="AE144" s="191"/>
    </row>
    <row r="145" spans="1:31" s="11" customFormat="1" ht="18.75" customHeight="1" x14ac:dyDescent="0.25">
      <c r="A145" s="10">
        <v>52</v>
      </c>
      <c r="B145" s="206" t="s">
        <v>101</v>
      </c>
      <c r="C145" s="207"/>
      <c r="D145" s="207"/>
      <c r="E145" s="207"/>
      <c r="F145" s="207"/>
      <c r="G145" s="207"/>
      <c r="H145" s="207"/>
      <c r="I145" s="207"/>
      <c r="J145" s="207"/>
      <c r="K145" s="207"/>
      <c r="L145" s="207"/>
      <c r="M145" s="207"/>
      <c r="N145" s="207"/>
      <c r="O145" s="207"/>
      <c r="P145" s="207"/>
      <c r="Q145" s="207"/>
      <c r="R145" s="207"/>
      <c r="S145" s="207"/>
      <c r="T145" s="207"/>
      <c r="U145" s="207"/>
      <c r="V145" s="79"/>
      <c r="W145" s="79">
        <v>0.1</v>
      </c>
      <c r="X145" s="79">
        <v>0.10526315789473684</v>
      </c>
      <c r="Y145" s="79"/>
      <c r="Z145" s="79">
        <v>0.9</v>
      </c>
      <c r="AA145" s="79">
        <v>0.89473684210526316</v>
      </c>
      <c r="AB145" s="172"/>
      <c r="AC145" s="172">
        <v>3.9000000000000004</v>
      </c>
      <c r="AD145" s="190">
        <v>3.5789473684210527</v>
      </c>
      <c r="AE145" s="191"/>
    </row>
    <row r="146" spans="1:31" s="11" customFormat="1" ht="18.75" customHeight="1" x14ac:dyDescent="0.25">
      <c r="A146" s="10">
        <v>53</v>
      </c>
      <c r="B146" s="206" t="s">
        <v>102</v>
      </c>
      <c r="C146" s="207"/>
      <c r="D146" s="207"/>
      <c r="E146" s="207"/>
      <c r="F146" s="207"/>
      <c r="G146" s="207"/>
      <c r="H146" s="207"/>
      <c r="I146" s="207"/>
      <c r="J146" s="207"/>
      <c r="K146" s="207"/>
      <c r="L146" s="207"/>
      <c r="M146" s="207"/>
      <c r="N146" s="207"/>
      <c r="O146" s="207"/>
      <c r="P146" s="207"/>
      <c r="Q146" s="207"/>
      <c r="R146" s="207"/>
      <c r="S146" s="207"/>
      <c r="T146" s="207"/>
      <c r="U146" s="207"/>
      <c r="V146" s="79"/>
      <c r="W146" s="79">
        <v>0.1</v>
      </c>
      <c r="X146" s="79">
        <v>0.14285714285714285</v>
      </c>
      <c r="Y146" s="79"/>
      <c r="Z146" s="79">
        <v>0.9</v>
      </c>
      <c r="AA146" s="79">
        <v>0.8571428571428571</v>
      </c>
      <c r="AB146" s="172"/>
      <c r="AC146" s="172">
        <v>3.7</v>
      </c>
      <c r="AD146" s="190">
        <v>3.6666666666666674</v>
      </c>
      <c r="AE146" s="191"/>
    </row>
    <row r="147" spans="1:31" s="11" customFormat="1" ht="18.75" customHeight="1" x14ac:dyDescent="0.25">
      <c r="A147" s="208" t="s">
        <v>103</v>
      </c>
      <c r="B147" s="209"/>
      <c r="C147" s="209"/>
      <c r="D147" s="209"/>
      <c r="E147" s="209"/>
      <c r="F147" s="209"/>
      <c r="G147" s="209"/>
      <c r="H147" s="209"/>
      <c r="I147" s="209"/>
      <c r="J147" s="209"/>
      <c r="K147" s="209"/>
      <c r="L147" s="209"/>
      <c r="M147" s="209"/>
      <c r="N147" s="209"/>
      <c r="O147" s="209"/>
      <c r="P147" s="209"/>
      <c r="Q147" s="209"/>
      <c r="R147" s="209"/>
      <c r="S147" s="209"/>
      <c r="T147" s="209"/>
      <c r="U147" s="210"/>
      <c r="V147" s="79"/>
      <c r="W147" s="79">
        <v>5.0847457627118647E-2</v>
      </c>
      <c r="X147" s="79">
        <v>0.12903225806451613</v>
      </c>
      <c r="Y147" s="79"/>
      <c r="Z147" s="79">
        <v>0.94915254237288138</v>
      </c>
      <c r="AA147" s="79">
        <v>0.87096774193548387</v>
      </c>
      <c r="AB147" s="172"/>
      <c r="AC147" s="172">
        <v>3.9083333333333332</v>
      </c>
      <c r="AD147" s="190">
        <v>3.6361737677527155</v>
      </c>
      <c r="AE147" s="191"/>
    </row>
    <row r="148" spans="1:31" s="9" customFormat="1" ht="18.75" customHeight="1" x14ac:dyDescent="0.25">
      <c r="X148" s="40"/>
      <c r="Y148" s="40"/>
      <c r="Z148" s="40"/>
      <c r="AA148" s="40"/>
      <c r="AB148" s="40"/>
      <c r="AC148" s="40"/>
      <c r="AD148" s="40"/>
      <c r="AE148" s="170"/>
    </row>
    <row r="149" spans="1:31" s="47" customFormat="1" ht="18.75" customHeight="1" x14ac:dyDescent="0.25">
      <c r="A149" s="48"/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94"/>
      <c r="Y149" s="94"/>
      <c r="Z149" s="94"/>
      <c r="AA149" s="94"/>
      <c r="AB149" s="94"/>
      <c r="AC149" s="94"/>
      <c r="AD149" s="95"/>
      <c r="AE149" s="188"/>
    </row>
    <row r="150" spans="1:31" s="9" customFormat="1" ht="37.5" customHeight="1" x14ac:dyDescent="0.25">
      <c r="A150" s="7"/>
      <c r="B150" s="211" t="s">
        <v>63</v>
      </c>
      <c r="C150" s="211"/>
      <c r="D150" s="211"/>
      <c r="E150" s="211"/>
      <c r="F150" s="211"/>
      <c r="G150" s="211"/>
      <c r="H150" s="211"/>
      <c r="I150" s="211"/>
      <c r="J150" s="211"/>
      <c r="K150" s="211"/>
      <c r="L150" s="211"/>
      <c r="M150" s="211"/>
      <c r="N150" s="211"/>
      <c r="O150" s="211"/>
      <c r="P150" s="211"/>
      <c r="Q150" s="211"/>
      <c r="R150" s="211"/>
      <c r="S150" s="211"/>
      <c r="T150" s="211"/>
      <c r="U150" s="214"/>
      <c r="V150" s="202" t="s">
        <v>155</v>
      </c>
      <c r="W150" s="202"/>
      <c r="X150" s="202"/>
      <c r="Y150" s="202" t="s">
        <v>156</v>
      </c>
      <c r="Z150" s="202"/>
      <c r="AA150" s="202"/>
      <c r="AB150" s="213" t="s">
        <v>16</v>
      </c>
      <c r="AC150" s="213"/>
      <c r="AD150" s="213"/>
      <c r="AE150" s="170"/>
    </row>
    <row r="151" spans="1:31" s="9" customFormat="1" ht="18.75" x14ac:dyDescent="0.25">
      <c r="A151" s="7"/>
      <c r="B151" s="212"/>
      <c r="C151" s="212"/>
      <c r="D151" s="212"/>
      <c r="E151" s="212"/>
      <c r="F151" s="212"/>
      <c r="G151" s="212"/>
      <c r="H151" s="212"/>
      <c r="I151" s="212"/>
      <c r="J151" s="212"/>
      <c r="K151" s="212"/>
      <c r="L151" s="212"/>
      <c r="M151" s="212"/>
      <c r="N151" s="212"/>
      <c r="O151" s="212"/>
      <c r="P151" s="212"/>
      <c r="Q151" s="212"/>
      <c r="R151" s="212"/>
      <c r="S151" s="212"/>
      <c r="T151" s="212"/>
      <c r="U151" s="215"/>
      <c r="V151" s="171">
        <v>2009</v>
      </c>
      <c r="W151" s="171">
        <v>2011</v>
      </c>
      <c r="X151" s="171">
        <v>2013</v>
      </c>
      <c r="Y151" s="171">
        <v>2009</v>
      </c>
      <c r="Z151" s="171">
        <v>2011</v>
      </c>
      <c r="AA151" s="171">
        <v>2013</v>
      </c>
      <c r="AB151" s="112">
        <v>2009</v>
      </c>
      <c r="AC151" s="112">
        <v>2011</v>
      </c>
      <c r="AD151" s="112">
        <v>2013</v>
      </c>
      <c r="AE151" s="170"/>
    </row>
    <row r="152" spans="1:31" s="11" customFormat="1" ht="18.75" x14ac:dyDescent="0.25">
      <c r="A152" s="10">
        <v>54</v>
      </c>
      <c r="B152" s="206" t="s">
        <v>64</v>
      </c>
      <c r="C152" s="207"/>
      <c r="D152" s="207"/>
      <c r="E152" s="207"/>
      <c r="F152" s="207"/>
      <c r="G152" s="207"/>
      <c r="H152" s="207"/>
      <c r="I152" s="207"/>
      <c r="J152" s="207"/>
      <c r="K152" s="207"/>
      <c r="L152" s="207"/>
      <c r="M152" s="207"/>
      <c r="N152" s="207"/>
      <c r="O152" s="207"/>
      <c r="P152" s="207"/>
      <c r="Q152" s="207"/>
      <c r="R152" s="207"/>
      <c r="S152" s="207"/>
      <c r="T152" s="207"/>
      <c r="U152" s="207"/>
      <c r="V152" s="79">
        <v>3.8461538461538464E-2</v>
      </c>
      <c r="W152" s="79">
        <v>0.05</v>
      </c>
      <c r="X152" s="79">
        <v>9.5238095238095233E-2</v>
      </c>
      <c r="Y152" s="79">
        <v>0.76923076923076927</v>
      </c>
      <c r="Z152" s="79">
        <v>0.95</v>
      </c>
      <c r="AA152" s="79">
        <v>0.90476190476190477</v>
      </c>
      <c r="AB152" s="172">
        <v>3.8571428571428568</v>
      </c>
      <c r="AC152" s="172">
        <v>4.05</v>
      </c>
      <c r="AD152" s="192">
        <v>4</v>
      </c>
      <c r="AE152" s="174"/>
    </row>
    <row r="153" spans="1:31" s="11" customFormat="1" ht="18.75" x14ac:dyDescent="0.25">
      <c r="A153" s="10">
        <v>55</v>
      </c>
      <c r="B153" s="206" t="s">
        <v>65</v>
      </c>
      <c r="C153" s="207"/>
      <c r="D153" s="207"/>
      <c r="E153" s="207"/>
      <c r="F153" s="207"/>
      <c r="G153" s="207"/>
      <c r="H153" s="207"/>
      <c r="I153" s="207"/>
      <c r="J153" s="207"/>
      <c r="K153" s="207"/>
      <c r="L153" s="207"/>
      <c r="M153" s="207"/>
      <c r="N153" s="207"/>
      <c r="O153" s="207"/>
      <c r="P153" s="207"/>
      <c r="Q153" s="207"/>
      <c r="R153" s="207"/>
      <c r="S153" s="207"/>
      <c r="T153" s="207"/>
      <c r="U153" s="207"/>
      <c r="V153" s="79">
        <v>3.8461538461538464E-2</v>
      </c>
      <c r="W153" s="79">
        <v>0</v>
      </c>
      <c r="X153" s="79">
        <v>4.7619047619047616E-2</v>
      </c>
      <c r="Y153" s="79">
        <v>0.76923076923076927</v>
      </c>
      <c r="Z153" s="79">
        <v>1</v>
      </c>
      <c r="AA153" s="79">
        <v>0.95238095238095233</v>
      </c>
      <c r="AB153" s="172">
        <v>3.8571428571428572</v>
      </c>
      <c r="AC153" s="172">
        <v>4.25</v>
      </c>
      <c r="AD153" s="192">
        <v>4.2380952380952372</v>
      </c>
      <c r="AE153" s="174"/>
    </row>
    <row r="154" spans="1:31" s="11" customFormat="1" ht="18.75" x14ac:dyDescent="0.25">
      <c r="A154" s="10">
        <v>56</v>
      </c>
      <c r="B154" s="206" t="s">
        <v>66</v>
      </c>
      <c r="C154" s="207"/>
      <c r="D154" s="207"/>
      <c r="E154" s="207"/>
      <c r="F154" s="207"/>
      <c r="G154" s="207"/>
      <c r="H154" s="207"/>
      <c r="I154" s="207"/>
      <c r="J154" s="207"/>
      <c r="K154" s="207"/>
      <c r="L154" s="207"/>
      <c r="M154" s="207"/>
      <c r="N154" s="207"/>
      <c r="O154" s="207"/>
      <c r="P154" s="207"/>
      <c r="Q154" s="207"/>
      <c r="R154" s="207"/>
      <c r="S154" s="207"/>
      <c r="T154" s="207"/>
      <c r="U154" s="207"/>
      <c r="V154" s="79">
        <v>7.6923076923076927E-2</v>
      </c>
      <c r="W154" s="79">
        <v>0</v>
      </c>
      <c r="X154" s="79">
        <v>4.7619047619047616E-2</v>
      </c>
      <c r="Y154" s="79">
        <v>0.61538461538461542</v>
      </c>
      <c r="Z154" s="79">
        <v>1</v>
      </c>
      <c r="AA154" s="79">
        <v>0.95238095238095233</v>
      </c>
      <c r="AB154" s="172">
        <v>3.8333333333333335</v>
      </c>
      <c r="AC154" s="172">
        <v>4.3</v>
      </c>
      <c r="AD154" s="192">
        <v>4.0952380952380949</v>
      </c>
      <c r="AE154" s="174"/>
    </row>
    <row r="155" spans="1:31" s="11" customFormat="1" ht="34.5" customHeight="1" x14ac:dyDescent="0.25">
      <c r="A155" s="10">
        <v>57</v>
      </c>
      <c r="B155" s="206" t="s">
        <v>89</v>
      </c>
      <c r="C155" s="207"/>
      <c r="D155" s="207"/>
      <c r="E155" s="207"/>
      <c r="F155" s="207"/>
      <c r="G155" s="207"/>
      <c r="H155" s="207"/>
      <c r="I155" s="207"/>
      <c r="J155" s="207"/>
      <c r="K155" s="207"/>
      <c r="L155" s="207"/>
      <c r="M155" s="207"/>
      <c r="N155" s="207"/>
      <c r="O155" s="207"/>
      <c r="P155" s="207"/>
      <c r="Q155" s="207"/>
      <c r="R155" s="207"/>
      <c r="S155" s="207"/>
      <c r="T155" s="207"/>
      <c r="U155" s="207"/>
      <c r="V155" s="79">
        <v>0.11538461538461539</v>
      </c>
      <c r="W155" s="79">
        <v>0.1</v>
      </c>
      <c r="X155" s="79">
        <v>5.5555555555555552E-2</v>
      </c>
      <c r="Y155" s="79">
        <v>0.57692307692307687</v>
      </c>
      <c r="Z155" s="79">
        <v>0.9</v>
      </c>
      <c r="AA155" s="79">
        <v>0.94444444444444442</v>
      </c>
      <c r="AB155" s="172">
        <v>3.2777777777777777</v>
      </c>
      <c r="AC155" s="172">
        <v>3.5999999999999996</v>
      </c>
      <c r="AD155" s="192">
        <v>3.7777777777777786</v>
      </c>
      <c r="AE155" s="174"/>
    </row>
    <row r="156" spans="1:31" s="11" customFormat="1" ht="18.75" x14ac:dyDescent="0.25">
      <c r="A156" s="10">
        <v>58</v>
      </c>
      <c r="B156" s="206" t="s">
        <v>90</v>
      </c>
      <c r="C156" s="207"/>
      <c r="D156" s="207"/>
      <c r="E156" s="207"/>
      <c r="F156" s="207"/>
      <c r="G156" s="207"/>
      <c r="H156" s="207"/>
      <c r="I156" s="207"/>
      <c r="J156" s="207"/>
      <c r="K156" s="207"/>
      <c r="L156" s="207"/>
      <c r="M156" s="207"/>
      <c r="N156" s="207"/>
      <c r="O156" s="207"/>
      <c r="P156" s="207"/>
      <c r="Q156" s="207"/>
      <c r="R156" s="207"/>
      <c r="S156" s="207"/>
      <c r="T156" s="207"/>
      <c r="U156" s="207"/>
      <c r="V156" s="79">
        <v>7.6923076923076927E-2</v>
      </c>
      <c r="W156" s="79">
        <v>5.2631578947368418E-2</v>
      </c>
      <c r="X156" s="79">
        <v>0.14285714285714285</v>
      </c>
      <c r="Y156" s="79">
        <v>0.69230769230769229</v>
      </c>
      <c r="Z156" s="79">
        <v>0.94736842105263153</v>
      </c>
      <c r="AA156" s="79">
        <v>0.8571428571428571</v>
      </c>
      <c r="AB156" s="172">
        <v>3.6000000000000005</v>
      </c>
      <c r="AC156" s="172">
        <v>4.0526315789473681</v>
      </c>
      <c r="AD156" s="192">
        <v>3.7619047619047619</v>
      </c>
      <c r="AE156" s="174"/>
    </row>
    <row r="157" spans="1:31" s="11" customFormat="1" ht="18.75" x14ac:dyDescent="0.25">
      <c r="A157" s="10">
        <v>59</v>
      </c>
      <c r="B157" s="206" t="s">
        <v>67</v>
      </c>
      <c r="C157" s="207"/>
      <c r="D157" s="207"/>
      <c r="E157" s="207"/>
      <c r="F157" s="207"/>
      <c r="G157" s="207"/>
      <c r="H157" s="207"/>
      <c r="I157" s="207"/>
      <c r="J157" s="207"/>
      <c r="K157" s="207"/>
      <c r="L157" s="207"/>
      <c r="M157" s="207"/>
      <c r="N157" s="207"/>
      <c r="O157" s="207"/>
      <c r="P157" s="207"/>
      <c r="Q157" s="207"/>
      <c r="R157" s="207"/>
      <c r="S157" s="207"/>
      <c r="T157" s="207"/>
      <c r="U157" s="207"/>
      <c r="V157" s="79">
        <v>3.8461538461538464E-2</v>
      </c>
      <c r="W157" s="79">
        <v>0.15</v>
      </c>
      <c r="X157" s="79">
        <v>0.1</v>
      </c>
      <c r="Y157" s="79">
        <v>0.73076923076923073</v>
      </c>
      <c r="Z157" s="79">
        <v>0.85</v>
      </c>
      <c r="AA157" s="79">
        <v>0.9</v>
      </c>
      <c r="AB157" s="172">
        <v>3.7999999999999994</v>
      </c>
      <c r="AC157" s="172">
        <v>3.6500000000000004</v>
      </c>
      <c r="AD157" s="192">
        <v>3.6999999999999997</v>
      </c>
      <c r="AE157" s="174"/>
    </row>
    <row r="158" spans="1:31" s="178" customFormat="1" ht="19.5" customHeight="1" x14ac:dyDescent="0.25">
      <c r="A158" s="208" t="s">
        <v>68</v>
      </c>
      <c r="B158" s="209"/>
      <c r="C158" s="209"/>
      <c r="D158" s="209"/>
      <c r="E158" s="209"/>
      <c r="F158" s="209"/>
      <c r="G158" s="209"/>
      <c r="H158" s="209"/>
      <c r="I158" s="209"/>
      <c r="J158" s="209"/>
      <c r="K158" s="209"/>
      <c r="L158" s="209"/>
      <c r="M158" s="209"/>
      <c r="N158" s="209"/>
      <c r="O158" s="209"/>
      <c r="P158" s="209"/>
      <c r="Q158" s="209"/>
      <c r="R158" s="209"/>
      <c r="S158" s="209"/>
      <c r="T158" s="209"/>
      <c r="U158" s="210"/>
      <c r="V158" s="175">
        <v>6.4102564102564097E-2</v>
      </c>
      <c r="W158" s="175">
        <v>5.8823529411764705E-2</v>
      </c>
      <c r="X158" s="175">
        <v>8.1967213114754092E-2</v>
      </c>
      <c r="Y158" s="175">
        <v>0.69230769230769229</v>
      </c>
      <c r="Z158" s="175">
        <v>0.94117647058823528</v>
      </c>
      <c r="AA158" s="175">
        <v>0.91803278688524592</v>
      </c>
      <c r="AB158" s="176">
        <v>3.7042328042328045</v>
      </c>
      <c r="AC158" s="176">
        <v>3.9837719298245617</v>
      </c>
      <c r="AD158" s="181">
        <v>3.9288359788359788</v>
      </c>
      <c r="AE158" s="174"/>
    </row>
    <row r="159" spans="1:31" ht="18.75" x14ac:dyDescent="0.25">
      <c r="X159" s="193"/>
      <c r="Y159" s="193"/>
      <c r="Z159" s="193"/>
      <c r="AA159" s="193"/>
      <c r="AB159" s="94"/>
      <c r="AC159" s="94"/>
      <c r="AD159" s="109"/>
      <c r="AE159" s="168"/>
    </row>
    <row r="160" spans="1:31" s="9" customFormat="1" ht="37.5" customHeight="1" x14ac:dyDescent="0.25">
      <c r="A160" s="7"/>
      <c r="B160" s="211" t="s">
        <v>91</v>
      </c>
      <c r="C160" s="211"/>
      <c r="D160" s="211"/>
      <c r="E160" s="211"/>
      <c r="F160" s="211"/>
      <c r="G160" s="211"/>
      <c r="H160" s="211"/>
      <c r="I160" s="211"/>
      <c r="J160" s="211"/>
      <c r="K160" s="211"/>
      <c r="L160" s="211"/>
      <c r="M160" s="211"/>
      <c r="N160" s="211"/>
      <c r="O160" s="211"/>
      <c r="P160" s="211"/>
      <c r="Q160" s="211"/>
      <c r="R160" s="211"/>
      <c r="S160" s="211"/>
      <c r="T160" s="211"/>
      <c r="U160" s="211"/>
      <c r="V160" s="202" t="s">
        <v>157</v>
      </c>
      <c r="W160" s="202"/>
      <c r="X160" s="202"/>
      <c r="Y160" s="202" t="s">
        <v>156</v>
      </c>
      <c r="Z160" s="202"/>
      <c r="AA160" s="202"/>
      <c r="AB160" s="203" t="s">
        <v>16</v>
      </c>
      <c r="AC160" s="204"/>
      <c r="AD160" s="205"/>
      <c r="AE160" s="170"/>
    </row>
    <row r="161" spans="1:31" s="9" customFormat="1" ht="18.75" customHeight="1" x14ac:dyDescent="0.25">
      <c r="A161" s="7"/>
      <c r="B161" s="212"/>
      <c r="C161" s="212"/>
      <c r="D161" s="212"/>
      <c r="E161" s="212"/>
      <c r="F161" s="212"/>
      <c r="G161" s="212"/>
      <c r="H161" s="212"/>
      <c r="I161" s="212"/>
      <c r="J161" s="212"/>
      <c r="K161" s="212"/>
      <c r="L161" s="212"/>
      <c r="M161" s="212"/>
      <c r="N161" s="212"/>
      <c r="O161" s="212"/>
      <c r="P161" s="212"/>
      <c r="Q161" s="212"/>
      <c r="R161" s="212"/>
      <c r="S161" s="212"/>
      <c r="T161" s="212"/>
      <c r="U161" s="212"/>
      <c r="V161" s="171">
        <v>2009</v>
      </c>
      <c r="W161" s="171">
        <v>2011</v>
      </c>
      <c r="X161" s="171">
        <v>2013</v>
      </c>
      <c r="Y161" s="171">
        <v>2009</v>
      </c>
      <c r="Z161" s="171">
        <v>2011</v>
      </c>
      <c r="AA161" s="171">
        <v>2013</v>
      </c>
      <c r="AB161" s="112">
        <v>2009</v>
      </c>
      <c r="AC161" s="112">
        <v>2011</v>
      </c>
      <c r="AD161" s="112">
        <v>2013</v>
      </c>
      <c r="AE161" s="170"/>
    </row>
    <row r="162" spans="1:31" s="11" customFormat="1" ht="18.75" x14ac:dyDescent="0.25">
      <c r="A162" s="10">
        <v>60</v>
      </c>
      <c r="B162" s="206" t="s">
        <v>92</v>
      </c>
      <c r="C162" s="207"/>
      <c r="D162" s="207"/>
      <c r="E162" s="207"/>
      <c r="F162" s="207"/>
      <c r="G162" s="207"/>
      <c r="H162" s="207"/>
      <c r="I162" s="207"/>
      <c r="J162" s="207"/>
      <c r="K162" s="207"/>
      <c r="L162" s="207"/>
      <c r="M162" s="207"/>
      <c r="N162" s="207"/>
      <c r="O162" s="207"/>
      <c r="P162" s="207"/>
      <c r="Q162" s="207"/>
      <c r="R162" s="207"/>
      <c r="S162" s="207"/>
      <c r="T162" s="207"/>
      <c r="U162" s="207"/>
      <c r="V162" s="194"/>
      <c r="W162" s="79">
        <v>0.15</v>
      </c>
      <c r="X162" s="79">
        <v>0.14285714285714285</v>
      </c>
      <c r="Y162" s="79"/>
      <c r="Z162" s="79">
        <v>0.85</v>
      </c>
      <c r="AA162" s="79">
        <v>0.8571428571428571</v>
      </c>
      <c r="AB162" s="172"/>
      <c r="AC162" s="172">
        <v>3.6</v>
      </c>
      <c r="AD162" s="192">
        <v>3.4761904761904763</v>
      </c>
      <c r="AE162" s="174"/>
    </row>
    <row r="165" spans="1:31" x14ac:dyDescent="0.25">
      <c r="A165" t="s">
        <v>160</v>
      </c>
    </row>
    <row r="166" spans="1:31" x14ac:dyDescent="0.25"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</row>
  </sheetData>
  <mergeCells count="141">
    <mergeCell ref="B160:U161"/>
    <mergeCell ref="V160:X160"/>
    <mergeCell ref="Y160:AA160"/>
    <mergeCell ref="AB160:AD160"/>
    <mergeCell ref="B162:U162"/>
    <mergeCell ref="B153:U153"/>
    <mergeCell ref="B154:U154"/>
    <mergeCell ref="B155:U155"/>
    <mergeCell ref="B156:U156"/>
    <mergeCell ref="B157:U157"/>
    <mergeCell ref="A158:U158"/>
    <mergeCell ref="A147:U147"/>
    <mergeCell ref="B150:U151"/>
    <mergeCell ref="V150:X150"/>
    <mergeCell ref="Y150:AA150"/>
    <mergeCell ref="AB150:AD150"/>
    <mergeCell ref="B152:U152"/>
    <mergeCell ref="B141:U141"/>
    <mergeCell ref="B142:U142"/>
    <mergeCell ref="B143:U143"/>
    <mergeCell ref="B144:U144"/>
    <mergeCell ref="B145:U145"/>
    <mergeCell ref="B146:U146"/>
    <mergeCell ref="B136:U136"/>
    <mergeCell ref="A137:U137"/>
    <mergeCell ref="B139:U140"/>
    <mergeCell ref="V139:X139"/>
    <mergeCell ref="Y139:AA139"/>
    <mergeCell ref="AB139:AD139"/>
    <mergeCell ref="V130:X130"/>
    <mergeCell ref="Y130:AA130"/>
    <mergeCell ref="AB130:AD130"/>
    <mergeCell ref="B132:U132"/>
    <mergeCell ref="B134:U134"/>
    <mergeCell ref="B135:U135"/>
    <mergeCell ref="B123:U123"/>
    <mergeCell ref="B124:U124"/>
    <mergeCell ref="B125:U125"/>
    <mergeCell ref="B126:U126"/>
    <mergeCell ref="A127:U127"/>
    <mergeCell ref="B130:U131"/>
    <mergeCell ref="Y117:AA117"/>
    <mergeCell ref="AB117:AD117"/>
    <mergeCell ref="B119:U119"/>
    <mergeCell ref="B120:U120"/>
    <mergeCell ref="B121:U121"/>
    <mergeCell ref="B122:U122"/>
    <mergeCell ref="B112:U112"/>
    <mergeCell ref="B113:U113"/>
    <mergeCell ref="B114:U114"/>
    <mergeCell ref="A115:U115"/>
    <mergeCell ref="B117:U118"/>
    <mergeCell ref="V117:X117"/>
    <mergeCell ref="B108:U109"/>
    <mergeCell ref="V108:X108"/>
    <mergeCell ref="Y108:AA108"/>
    <mergeCell ref="AB108:AD108"/>
    <mergeCell ref="B110:U110"/>
    <mergeCell ref="B111:U111"/>
    <mergeCell ref="B101:U101"/>
    <mergeCell ref="B102:U102"/>
    <mergeCell ref="B103:U103"/>
    <mergeCell ref="B104:U104"/>
    <mergeCell ref="B105:U105"/>
    <mergeCell ref="A106:U106"/>
    <mergeCell ref="AB93:AD93"/>
    <mergeCell ref="B95:U95"/>
    <mergeCell ref="B96:U96"/>
    <mergeCell ref="A97:U97"/>
    <mergeCell ref="B99:U100"/>
    <mergeCell ref="V99:X99"/>
    <mergeCell ref="Y99:AA99"/>
    <mergeCell ref="AB99:AD99"/>
    <mergeCell ref="B89:U89"/>
    <mergeCell ref="B90:U90"/>
    <mergeCell ref="A91:U91"/>
    <mergeCell ref="B93:U94"/>
    <mergeCell ref="V93:X93"/>
    <mergeCell ref="Y93:AA93"/>
    <mergeCell ref="B83:U83"/>
    <mergeCell ref="B84:U84"/>
    <mergeCell ref="B85:U85"/>
    <mergeCell ref="B86:U86"/>
    <mergeCell ref="B87:U87"/>
    <mergeCell ref="B88:U88"/>
    <mergeCell ref="B78:U78"/>
    <mergeCell ref="A79:U79"/>
    <mergeCell ref="B81:U82"/>
    <mergeCell ref="V81:X81"/>
    <mergeCell ref="Y81:AA81"/>
    <mergeCell ref="AB81:AD81"/>
    <mergeCell ref="B74:U75"/>
    <mergeCell ref="V74:X74"/>
    <mergeCell ref="Y74:AA74"/>
    <mergeCell ref="AB74:AD74"/>
    <mergeCell ref="B76:U76"/>
    <mergeCell ref="B77:U77"/>
    <mergeCell ref="B67:U67"/>
    <mergeCell ref="B68:U68"/>
    <mergeCell ref="B69:U69"/>
    <mergeCell ref="B70:U70"/>
    <mergeCell ref="B71:U71"/>
    <mergeCell ref="A72:U72"/>
    <mergeCell ref="B62:U62"/>
    <mergeCell ref="A63:U63"/>
    <mergeCell ref="B65:U66"/>
    <mergeCell ref="V65:X65"/>
    <mergeCell ref="Y65:AA65"/>
    <mergeCell ref="AB65:AD65"/>
    <mergeCell ref="B56:U56"/>
    <mergeCell ref="B57:U57"/>
    <mergeCell ref="B58:U58"/>
    <mergeCell ref="B59:U59"/>
    <mergeCell ref="B60:U60"/>
    <mergeCell ref="B61:U61"/>
    <mergeCell ref="A40:C40"/>
    <mergeCell ref="A41:C41"/>
    <mergeCell ref="V52:AA53"/>
    <mergeCell ref="AB52:AD53"/>
    <mergeCell ref="B54:U55"/>
    <mergeCell ref="V54:X54"/>
    <mergeCell ref="Y54:AA54"/>
    <mergeCell ref="AB54:AD54"/>
    <mergeCell ref="A30:C30"/>
    <mergeCell ref="A31:C31"/>
    <mergeCell ref="A32:C32"/>
    <mergeCell ref="A37:C38"/>
    <mergeCell ref="D37:F37"/>
    <mergeCell ref="A39:C39"/>
    <mergeCell ref="F20:H20"/>
    <mergeCell ref="A22:E22"/>
    <mergeCell ref="A23:E23"/>
    <mergeCell ref="A26:G26"/>
    <mergeCell ref="A28:C29"/>
    <mergeCell ref="D28:F28"/>
    <mergeCell ref="A2:U2"/>
    <mergeCell ref="A7:AD7"/>
    <mergeCell ref="A8:AD8"/>
    <mergeCell ref="A9:U9"/>
    <mergeCell ref="A10:AD10"/>
    <mergeCell ref="A11:AD11"/>
  </mergeCells>
  <printOptions horizontalCentered="1" verticalCentered="1"/>
  <pageMargins left="0" right="0" top="0" bottom="0" header="0.31496062992125984" footer="0"/>
  <pageSetup paperSize="9" scale="2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157"/>
  <sheetViews>
    <sheetView showGridLines="0" tabSelected="1" view="pageBreakPreview" zoomScale="60" zoomScaleNormal="100" workbookViewId="0">
      <selection activeCell="AK147" sqref="AK147"/>
    </sheetView>
  </sheetViews>
  <sheetFormatPr baseColWidth="10" defaultRowHeight="15" x14ac:dyDescent="0.25"/>
  <cols>
    <col min="2" max="2" width="13.28515625" customWidth="1"/>
    <col min="6" max="6" width="19.140625" customWidth="1"/>
    <col min="8" max="8" width="11.42578125" customWidth="1"/>
    <col min="13" max="13" width="10.7109375" customWidth="1"/>
    <col min="14" max="14" width="8.5703125" customWidth="1"/>
    <col min="16" max="16" width="12.5703125" customWidth="1"/>
    <col min="17" max="17" width="7.140625" customWidth="1"/>
    <col min="18" max="18" width="8.42578125" customWidth="1"/>
    <col min="19" max="19" width="7.140625" customWidth="1"/>
    <col min="20" max="20" width="7.85546875" customWidth="1"/>
    <col min="21" max="21" width="4.42578125" bestFit="1" customWidth="1"/>
    <col min="22" max="22" width="10.7109375" bestFit="1" customWidth="1"/>
    <col min="23" max="23" width="6" bestFit="1" customWidth="1"/>
    <col min="24" max="25" width="7.5703125" bestFit="1" customWidth="1"/>
    <col min="26" max="26" width="6" bestFit="1" customWidth="1"/>
    <col min="27" max="27" width="8" bestFit="1" customWidth="1"/>
    <col min="28" max="28" width="10.7109375" bestFit="1" customWidth="1"/>
    <col min="29" max="29" width="11.5703125" bestFit="1" customWidth="1"/>
    <col min="30" max="30" width="10.7109375" bestFit="1" customWidth="1"/>
    <col min="31" max="32" width="12.42578125" bestFit="1" customWidth="1"/>
    <col min="33" max="34" width="10.7109375" bestFit="1" customWidth="1"/>
    <col min="35" max="35" width="17.42578125" customWidth="1"/>
    <col min="36" max="36" width="16.85546875" customWidth="1"/>
    <col min="37" max="37" width="8.7109375" bestFit="1" customWidth="1"/>
    <col min="38" max="38" width="14.85546875" bestFit="1" customWidth="1"/>
    <col min="39" max="39" width="11.28515625" bestFit="1" customWidth="1"/>
    <col min="40" max="40" width="8" bestFit="1" customWidth="1"/>
  </cols>
  <sheetData>
    <row r="2" spans="1:40" x14ac:dyDescent="0.25">
      <c r="A2" s="241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</row>
    <row r="3" spans="1:40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40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40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40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40" ht="15.75" x14ac:dyDescent="0.25">
      <c r="A7" s="242" t="s">
        <v>0</v>
      </c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</row>
    <row r="8" spans="1:40" x14ac:dyDescent="0.25">
      <c r="A8" s="243" t="s">
        <v>146</v>
      </c>
      <c r="B8" s="243"/>
      <c r="C8" s="243"/>
      <c r="D8" s="243"/>
      <c r="E8" s="243"/>
      <c r="F8" s="243"/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243"/>
      <c r="AK8" s="243"/>
      <c r="AL8" s="243"/>
      <c r="AM8" s="243"/>
      <c r="AN8" s="243"/>
    </row>
    <row r="9" spans="1:40" ht="15.75" x14ac:dyDescent="0.25">
      <c r="A9" s="244"/>
      <c r="B9" s="244"/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244"/>
      <c r="X9" s="244"/>
      <c r="Y9" s="244"/>
      <c r="Z9" s="244"/>
      <c r="AA9" s="244"/>
      <c r="AB9" s="244"/>
      <c r="AC9" s="244"/>
      <c r="AD9" s="244"/>
      <c r="AE9" s="244"/>
    </row>
    <row r="10" spans="1:40" x14ac:dyDescent="0.25">
      <c r="A10" s="245" t="s">
        <v>147</v>
      </c>
      <c r="B10" s="245"/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45"/>
      <c r="AA10" s="245"/>
      <c r="AB10" s="245"/>
      <c r="AC10" s="245"/>
      <c r="AD10" s="245"/>
      <c r="AE10" s="245"/>
      <c r="AF10" s="245"/>
      <c r="AG10" s="245"/>
      <c r="AH10" s="245"/>
      <c r="AI10" s="245"/>
      <c r="AJ10" s="245"/>
      <c r="AK10" s="245"/>
      <c r="AL10" s="245"/>
      <c r="AM10" s="245"/>
      <c r="AN10" s="245"/>
    </row>
    <row r="11" spans="1:40" x14ac:dyDescent="0.25">
      <c r="A11" s="245" t="s">
        <v>104</v>
      </c>
      <c r="B11" s="245"/>
      <c r="C11" s="245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45"/>
      <c r="V11" s="245"/>
      <c r="W11" s="245"/>
      <c r="X11" s="245"/>
      <c r="Y11" s="245"/>
      <c r="Z11" s="245"/>
      <c r="AA11" s="245"/>
      <c r="AB11" s="245"/>
      <c r="AC11" s="245"/>
      <c r="AD11" s="245"/>
      <c r="AE11" s="245"/>
      <c r="AF11" s="245"/>
      <c r="AG11" s="245"/>
      <c r="AH11" s="245"/>
      <c r="AI11" s="245"/>
      <c r="AJ11" s="245"/>
      <c r="AK11" s="245"/>
      <c r="AL11" s="245"/>
      <c r="AM11" s="245"/>
      <c r="AN11" s="245"/>
    </row>
    <row r="14" spans="1:40" ht="33.75" x14ac:dyDescent="0.5">
      <c r="A14" s="238" t="s">
        <v>1</v>
      </c>
      <c r="B14" s="238"/>
      <c r="C14" s="238"/>
      <c r="D14" s="238"/>
      <c r="E14" s="238"/>
      <c r="F14" s="2">
        <v>23</v>
      </c>
    </row>
    <row r="15" spans="1:40" ht="33.75" x14ac:dyDescent="0.45">
      <c r="A15" s="238" t="s">
        <v>2</v>
      </c>
      <c r="B15" s="238"/>
      <c r="C15" s="238"/>
      <c r="D15" s="238"/>
      <c r="E15" s="238"/>
      <c r="F15" s="3">
        <v>0.71870000000000001</v>
      </c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</row>
    <row r="16" spans="1:40" ht="36" customHeight="1" x14ac:dyDescent="0.5">
      <c r="A16" s="4"/>
      <c r="B16" s="4"/>
      <c r="C16" s="4"/>
      <c r="D16" s="4"/>
      <c r="E16" s="4"/>
      <c r="F16" s="5"/>
      <c r="P16" s="52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52"/>
    </row>
    <row r="17" spans="1:37" ht="33.75" x14ac:dyDescent="0.25">
      <c r="A17" s="240" t="s">
        <v>3</v>
      </c>
      <c r="B17" s="240"/>
      <c r="C17" s="240"/>
      <c r="D17" s="240"/>
      <c r="E17" s="240"/>
      <c r="F17" s="240"/>
      <c r="G17" s="240"/>
      <c r="P17" s="52"/>
      <c r="Q17" s="126"/>
      <c r="R17" s="126"/>
      <c r="S17" s="126"/>
      <c r="T17" s="126"/>
      <c r="U17" s="125"/>
      <c r="V17" s="46"/>
      <c r="W17" s="126"/>
      <c r="X17" s="126"/>
      <c r="Y17" s="126"/>
      <c r="Z17" s="126"/>
      <c r="AA17" s="125"/>
      <c r="AB17" s="46"/>
      <c r="AC17" s="52"/>
    </row>
    <row r="18" spans="1:37" ht="34.5" customHeight="1" x14ac:dyDescent="0.5">
      <c r="B18" s="4"/>
      <c r="C18" s="4"/>
      <c r="D18" s="4"/>
      <c r="E18" s="4"/>
      <c r="F18" s="4"/>
      <c r="G18" s="5"/>
      <c r="O18" s="36"/>
      <c r="P18" s="36"/>
      <c r="Q18" s="126"/>
      <c r="R18" s="126"/>
      <c r="S18" s="126"/>
      <c r="T18" s="126"/>
      <c r="U18" s="22"/>
      <c r="V18" s="46"/>
      <c r="W18" s="126"/>
      <c r="X18" s="126"/>
      <c r="Y18" s="52"/>
    </row>
    <row r="19" spans="1:37" ht="34.5" customHeight="1" x14ac:dyDescent="0.5">
      <c r="B19" s="54"/>
      <c r="C19" s="54"/>
      <c r="D19" s="54"/>
      <c r="E19" s="54"/>
      <c r="F19" s="54"/>
      <c r="G19" s="5"/>
      <c r="O19" s="36"/>
      <c r="P19" s="36"/>
      <c r="Q19" s="126"/>
      <c r="R19" s="126"/>
      <c r="S19" s="126"/>
      <c r="T19" s="126"/>
      <c r="U19" s="22"/>
      <c r="V19" s="46"/>
      <c r="W19" s="126"/>
      <c r="X19" s="126"/>
      <c r="Y19" s="52"/>
      <c r="AC19" s="52"/>
      <c r="AD19" s="128"/>
      <c r="AE19" s="128"/>
      <c r="AF19" s="128"/>
      <c r="AG19" s="128"/>
      <c r="AH19" s="52"/>
    </row>
    <row r="20" spans="1:37" ht="34.5" customHeight="1" x14ac:dyDescent="0.5">
      <c r="B20" s="54"/>
      <c r="C20" s="54"/>
      <c r="D20" s="54"/>
      <c r="E20" s="54"/>
      <c r="F20" s="54"/>
      <c r="G20" s="5"/>
      <c r="O20" s="36"/>
      <c r="P20" s="36"/>
      <c r="Q20" s="126"/>
      <c r="R20" s="126"/>
      <c r="S20" s="126"/>
      <c r="T20" s="126"/>
      <c r="U20" s="22"/>
      <c r="V20" s="46"/>
      <c r="W20" s="126"/>
      <c r="X20" s="126"/>
      <c r="Y20" s="52"/>
      <c r="AC20" s="52"/>
      <c r="AD20" s="128"/>
      <c r="AE20" s="128"/>
      <c r="AF20" s="128"/>
      <c r="AG20" s="128"/>
      <c r="AH20" s="52"/>
    </row>
    <row r="21" spans="1:37" ht="34.5" customHeight="1" x14ac:dyDescent="0.5">
      <c r="B21" s="54"/>
      <c r="C21" s="54"/>
      <c r="D21" s="54"/>
      <c r="E21" s="54"/>
      <c r="F21" s="54"/>
      <c r="G21" s="5"/>
      <c r="O21" s="36"/>
      <c r="P21" s="36"/>
      <c r="Q21" s="126"/>
      <c r="R21" s="126"/>
      <c r="S21" s="126"/>
      <c r="T21" s="126"/>
      <c r="U21" s="22"/>
      <c r="V21" s="46"/>
      <c r="W21" s="126"/>
      <c r="X21" s="126"/>
      <c r="Y21" s="52"/>
      <c r="AC21" s="52"/>
      <c r="AD21" s="128"/>
      <c r="AE21" s="128"/>
      <c r="AF21" s="128"/>
      <c r="AG21" s="128"/>
      <c r="AH21" s="52"/>
    </row>
    <row r="22" spans="1:37" ht="34.5" customHeight="1" x14ac:dyDescent="0.5">
      <c r="B22" s="54"/>
      <c r="C22" s="54"/>
      <c r="D22" s="54"/>
      <c r="E22" s="54"/>
      <c r="F22" s="54"/>
      <c r="G22" s="5"/>
      <c r="O22" s="36"/>
      <c r="P22" s="36"/>
      <c r="Q22" s="126"/>
      <c r="R22" s="126"/>
      <c r="S22" s="126"/>
      <c r="T22" s="126"/>
      <c r="U22" s="22"/>
      <c r="V22" s="46"/>
      <c r="W22" s="126"/>
      <c r="X22" s="126"/>
      <c r="Y22" s="52"/>
    </row>
    <row r="23" spans="1:37" ht="36.75" customHeight="1" x14ac:dyDescent="0.25">
      <c r="E23" s="4"/>
      <c r="F23" s="37"/>
      <c r="G23" s="37"/>
      <c r="S23" s="52"/>
      <c r="T23" s="127"/>
      <c r="U23" s="127"/>
      <c r="V23" s="127"/>
      <c r="W23" s="127"/>
      <c r="X23" s="45"/>
      <c r="Y23" s="127"/>
      <c r="Z23" s="45"/>
      <c r="AA23" s="46"/>
      <c r="AB23" s="52"/>
    </row>
    <row r="24" spans="1:37" ht="24" customHeight="1" x14ac:dyDescent="0.25">
      <c r="E24" s="4"/>
      <c r="F24" s="38"/>
      <c r="G24" s="38"/>
      <c r="S24" s="52"/>
      <c r="T24" s="127"/>
      <c r="U24" s="127"/>
      <c r="V24" s="127"/>
      <c r="W24" s="127"/>
      <c r="X24" s="45"/>
      <c r="Y24" s="127"/>
      <c r="Z24" s="45"/>
      <c r="AA24" s="46"/>
      <c r="AB24" s="52"/>
    </row>
    <row r="25" spans="1:37" ht="26.25" customHeight="1" x14ac:dyDescent="0.25">
      <c r="E25" s="4"/>
      <c r="F25" s="38"/>
      <c r="G25" s="38"/>
      <c r="S25" s="52"/>
      <c r="T25" s="127"/>
      <c r="U25" s="127"/>
      <c r="V25" s="127"/>
      <c r="W25" s="127"/>
      <c r="X25" s="45"/>
      <c r="Y25" s="127"/>
      <c r="Z25" s="45"/>
      <c r="AA25" s="46"/>
      <c r="AB25" s="52"/>
    </row>
    <row r="26" spans="1:37" ht="26.25" customHeight="1" x14ac:dyDescent="0.35">
      <c r="E26" s="43"/>
      <c r="F26" s="43"/>
      <c r="G26" s="43"/>
      <c r="H26" s="44"/>
      <c r="I26" s="44"/>
      <c r="J26" s="44"/>
      <c r="K26" s="50"/>
      <c r="S26" s="52"/>
      <c r="T26" s="52"/>
      <c r="U26" s="52"/>
      <c r="V26" s="52"/>
      <c r="W26" s="52"/>
      <c r="X26" s="52"/>
      <c r="Y26" s="52"/>
      <c r="Z26" s="52"/>
      <c r="AA26" s="52"/>
      <c r="AB26" s="52"/>
      <c r="AI26" s="35"/>
      <c r="AJ26" s="33"/>
      <c r="AK26" s="34"/>
    </row>
    <row r="27" spans="1:37" ht="26.25" customHeight="1" x14ac:dyDescent="0.35">
      <c r="E27" s="254" t="s">
        <v>113</v>
      </c>
      <c r="F27" s="255"/>
      <c r="G27" s="255"/>
      <c r="H27" s="256"/>
      <c r="I27" s="44"/>
      <c r="J27" s="44"/>
      <c r="K27" s="50"/>
      <c r="S27" s="52"/>
      <c r="T27" s="53"/>
      <c r="U27" s="53"/>
      <c r="V27" s="253" t="s">
        <v>4</v>
      </c>
      <c r="W27" s="253"/>
      <c r="X27" s="253"/>
      <c r="Y27" s="253"/>
      <c r="Z27" s="52"/>
      <c r="AA27" s="52"/>
      <c r="AB27" s="52"/>
      <c r="AI27" s="35"/>
      <c r="AJ27" s="33"/>
      <c r="AK27" s="34"/>
    </row>
    <row r="28" spans="1:37" ht="26.25" customHeight="1" x14ac:dyDescent="0.35">
      <c r="E28" s="257" t="s">
        <v>114</v>
      </c>
      <c r="F28" s="257"/>
      <c r="G28" s="257"/>
      <c r="H28" s="6">
        <v>21</v>
      </c>
      <c r="I28" s="44"/>
      <c r="J28" s="44"/>
      <c r="K28" s="50"/>
      <c r="S28" s="52"/>
      <c r="T28" s="53"/>
      <c r="U28" s="53"/>
      <c r="V28" s="257" t="s">
        <v>5</v>
      </c>
      <c r="W28" s="257"/>
      <c r="X28" s="257"/>
      <c r="Y28" s="6">
        <v>16</v>
      </c>
      <c r="Z28" s="52"/>
      <c r="AA28" s="52"/>
      <c r="AB28" s="52"/>
      <c r="AI28" s="35"/>
      <c r="AJ28" s="33"/>
      <c r="AK28" s="34"/>
    </row>
    <row r="29" spans="1:37" ht="19.5" customHeight="1" x14ac:dyDescent="0.25">
      <c r="E29" s="257" t="s">
        <v>115</v>
      </c>
      <c r="F29" s="257"/>
      <c r="G29" s="257"/>
      <c r="H29" s="6">
        <v>2</v>
      </c>
      <c r="S29" s="52"/>
      <c r="T29" s="127"/>
      <c r="U29" s="127"/>
      <c r="V29" s="257" t="s">
        <v>6</v>
      </c>
      <c r="W29" s="257"/>
      <c r="X29" s="257"/>
      <c r="Y29" s="6">
        <v>7</v>
      </c>
      <c r="Z29" s="52"/>
      <c r="AA29" s="52"/>
      <c r="AB29" s="52"/>
    </row>
    <row r="30" spans="1:37" ht="21" x14ac:dyDescent="0.25">
      <c r="S30" s="52"/>
      <c r="T30" s="127"/>
      <c r="U30" s="127"/>
      <c r="V30" s="257" t="s">
        <v>95</v>
      </c>
      <c r="W30" s="257"/>
      <c r="X30" s="257"/>
      <c r="Y30" s="6"/>
      <c r="Z30" s="52"/>
      <c r="AA30" s="52"/>
      <c r="AB30" s="52"/>
    </row>
    <row r="31" spans="1:37" x14ac:dyDescent="0.25">
      <c r="S31" s="52"/>
      <c r="T31" s="52"/>
      <c r="U31" s="52"/>
      <c r="V31" s="52"/>
      <c r="W31" s="52"/>
      <c r="X31" s="52"/>
      <c r="Y31" s="52"/>
      <c r="Z31" s="52"/>
      <c r="AA31" s="52"/>
      <c r="AB31" s="52"/>
    </row>
    <row r="32" spans="1:37" x14ac:dyDescent="0.25">
      <c r="S32" s="52"/>
      <c r="T32" s="52"/>
      <c r="U32" s="52"/>
      <c r="V32" s="52"/>
      <c r="W32" s="52"/>
      <c r="X32" s="52"/>
      <c r="Y32" s="52"/>
      <c r="Z32" s="52"/>
      <c r="AA32" s="52"/>
      <c r="AB32" s="52"/>
    </row>
    <row r="33" spans="19:35" x14ac:dyDescent="0.25">
      <c r="S33" s="52"/>
      <c r="T33" s="52"/>
      <c r="U33" s="52"/>
      <c r="V33" s="52"/>
      <c r="W33" s="52"/>
      <c r="X33" s="52"/>
      <c r="Y33" s="52"/>
      <c r="Z33" s="52"/>
      <c r="AA33" s="52"/>
      <c r="AB33" s="52"/>
    </row>
    <row r="34" spans="19:35" x14ac:dyDescent="0.25">
      <c r="S34" s="52"/>
      <c r="T34" s="52"/>
      <c r="U34" s="52"/>
      <c r="V34" s="52"/>
      <c r="W34" s="52"/>
      <c r="X34" s="52"/>
      <c r="Y34" s="52"/>
      <c r="Z34" s="52"/>
      <c r="AA34" s="52"/>
      <c r="AB34" s="52"/>
    </row>
    <row r="35" spans="19:35" x14ac:dyDescent="0.25">
      <c r="S35" s="52"/>
      <c r="T35" s="52"/>
      <c r="U35" s="52"/>
      <c r="V35" s="52"/>
      <c r="W35" s="52"/>
      <c r="X35" s="52"/>
      <c r="Y35" s="52"/>
      <c r="Z35" s="52"/>
      <c r="AA35" s="52"/>
      <c r="AB35" s="52"/>
    </row>
    <row r="36" spans="19:35" x14ac:dyDescent="0.25">
      <c r="S36" s="52"/>
      <c r="T36" s="52"/>
      <c r="U36" s="52"/>
      <c r="V36" s="52"/>
      <c r="W36" s="52"/>
      <c r="X36" s="52"/>
      <c r="Y36" s="52"/>
      <c r="Z36" s="52"/>
      <c r="AA36" s="52"/>
      <c r="AB36" s="52"/>
    </row>
    <row r="37" spans="19:35" x14ac:dyDescent="0.25">
      <c r="S37" s="52"/>
      <c r="T37" s="52"/>
      <c r="U37" s="52"/>
      <c r="V37" s="52"/>
      <c r="W37" s="52"/>
      <c r="X37" s="52"/>
      <c r="Y37" s="52"/>
      <c r="Z37" s="52"/>
      <c r="AA37" s="52"/>
      <c r="AB37" s="52"/>
    </row>
    <row r="38" spans="19:35" x14ac:dyDescent="0.25">
      <c r="S38" s="52"/>
      <c r="T38" s="52"/>
      <c r="U38" s="52"/>
      <c r="V38" s="52"/>
      <c r="W38" s="52"/>
      <c r="X38" s="52"/>
      <c r="Y38" s="52"/>
      <c r="Z38" s="52"/>
      <c r="AA38" s="52"/>
      <c r="AB38" s="52"/>
    </row>
    <row r="39" spans="19:35" x14ac:dyDescent="0.25">
      <c r="S39" s="52"/>
      <c r="T39" s="52"/>
      <c r="U39" s="52"/>
      <c r="V39" s="52"/>
      <c r="W39" s="52"/>
      <c r="X39" s="52"/>
      <c r="Y39" s="52"/>
      <c r="Z39" s="52"/>
      <c r="AA39" s="52"/>
      <c r="AB39" s="52"/>
    </row>
    <row r="40" spans="19:35" x14ac:dyDescent="0.25">
      <c r="S40" s="52"/>
      <c r="T40" s="52"/>
      <c r="U40" s="52"/>
      <c r="V40" s="52"/>
      <c r="W40" s="52"/>
      <c r="X40" s="52"/>
      <c r="Y40" s="52"/>
      <c r="Z40" s="52"/>
      <c r="AA40" s="52"/>
      <c r="AB40" s="52"/>
    </row>
    <row r="41" spans="19:35" x14ac:dyDescent="0.25">
      <c r="S41" s="52"/>
      <c r="T41" s="52"/>
      <c r="U41" s="52"/>
      <c r="V41" s="52"/>
      <c r="W41" s="52"/>
      <c r="X41" s="52"/>
      <c r="Y41" s="52"/>
      <c r="Z41" s="52"/>
      <c r="AA41" s="52"/>
      <c r="AB41" s="52"/>
    </row>
    <row r="42" spans="19:35" x14ac:dyDescent="0.25">
      <c r="S42" s="52"/>
      <c r="T42" s="52"/>
      <c r="U42" s="52"/>
      <c r="V42" s="52"/>
      <c r="W42" s="52"/>
      <c r="X42" s="52"/>
      <c r="Y42" s="52"/>
      <c r="Z42" s="52"/>
      <c r="AA42" s="52"/>
      <c r="AB42" s="52"/>
    </row>
    <row r="43" spans="19:35" x14ac:dyDescent="0.25">
      <c r="S43" s="52"/>
      <c r="T43" s="52"/>
      <c r="U43" s="52"/>
      <c r="V43" s="52"/>
      <c r="W43" s="52"/>
      <c r="X43" s="52"/>
      <c r="Y43" s="52"/>
      <c r="Z43" s="52"/>
      <c r="AA43" s="52"/>
      <c r="AB43" s="52"/>
    </row>
    <row r="47" spans="19:35" x14ac:dyDescent="0.25">
      <c r="AI47" s="42"/>
    </row>
    <row r="49" spans="1:40" ht="15.75" thickBot="1" x14ac:dyDescent="0.3"/>
    <row r="50" spans="1:40" x14ac:dyDescent="0.25">
      <c r="V50" s="258" t="s">
        <v>7</v>
      </c>
      <c r="W50" s="258"/>
      <c r="X50" s="258"/>
      <c r="Y50" s="258"/>
      <c r="Z50" s="258"/>
      <c r="AA50" s="258"/>
      <c r="AC50" s="258" t="s">
        <v>8</v>
      </c>
      <c r="AD50" s="258"/>
      <c r="AE50" s="258"/>
      <c r="AF50" s="258"/>
      <c r="AG50" s="258"/>
      <c r="AH50" s="258"/>
      <c r="AI50" s="260" t="s">
        <v>9</v>
      </c>
      <c r="AJ50" s="261"/>
      <c r="AK50" s="226" t="s">
        <v>10</v>
      </c>
      <c r="AL50" s="226"/>
      <c r="AM50" s="226"/>
      <c r="AN50" s="226"/>
    </row>
    <row r="51" spans="1:40" ht="15.75" thickBot="1" x14ac:dyDescent="0.3">
      <c r="V51" s="259"/>
      <c r="W51" s="259"/>
      <c r="X51" s="259"/>
      <c r="Y51" s="259"/>
      <c r="Z51" s="259"/>
      <c r="AA51" s="259"/>
      <c r="AC51" s="258"/>
      <c r="AD51" s="258"/>
      <c r="AE51" s="258"/>
      <c r="AF51" s="258"/>
      <c r="AG51" s="258"/>
      <c r="AH51" s="258"/>
      <c r="AI51" s="262"/>
      <c r="AJ51" s="263"/>
      <c r="AK51" s="226"/>
      <c r="AL51" s="226"/>
      <c r="AM51" s="226"/>
      <c r="AN51" s="226"/>
    </row>
    <row r="52" spans="1:40" s="9" customFormat="1" ht="40.5" customHeight="1" x14ac:dyDescent="0.25">
      <c r="A52" s="7"/>
      <c r="B52" s="212" t="s">
        <v>11</v>
      </c>
      <c r="C52" s="212"/>
      <c r="D52" s="212"/>
      <c r="E52" s="212"/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212"/>
      <c r="Q52" s="212"/>
      <c r="R52" s="212"/>
      <c r="S52" s="212"/>
      <c r="T52" s="212"/>
      <c r="U52" s="212"/>
      <c r="V52" s="74">
        <v>1</v>
      </c>
      <c r="W52" s="74">
        <v>2</v>
      </c>
      <c r="X52" s="74">
        <v>3</v>
      </c>
      <c r="Y52" s="74">
        <v>4</v>
      </c>
      <c r="Z52" s="74">
        <v>5</v>
      </c>
      <c r="AA52" s="74" t="s">
        <v>12</v>
      </c>
      <c r="AB52" s="104" t="s">
        <v>13</v>
      </c>
      <c r="AC52" s="74">
        <v>1</v>
      </c>
      <c r="AD52" s="74">
        <v>2</v>
      </c>
      <c r="AE52" s="74">
        <v>3</v>
      </c>
      <c r="AF52" s="74">
        <v>4</v>
      </c>
      <c r="AG52" s="74">
        <v>5</v>
      </c>
      <c r="AH52" s="75" t="s">
        <v>12</v>
      </c>
      <c r="AI52" s="76" t="s">
        <v>14</v>
      </c>
      <c r="AJ52" s="77" t="s">
        <v>15</v>
      </c>
      <c r="AK52" s="121" t="s">
        <v>16</v>
      </c>
      <c r="AL52" s="112" t="s">
        <v>17</v>
      </c>
      <c r="AM52" s="112" t="s">
        <v>18</v>
      </c>
      <c r="AN52" s="112" t="s">
        <v>19</v>
      </c>
    </row>
    <row r="53" spans="1:40" s="11" customFormat="1" ht="25.5" customHeight="1" x14ac:dyDescent="0.25">
      <c r="A53" s="10">
        <v>1</v>
      </c>
      <c r="B53" s="206" t="s">
        <v>20</v>
      </c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7"/>
      <c r="P53" s="207"/>
      <c r="Q53" s="207"/>
      <c r="R53" s="207"/>
      <c r="S53" s="207"/>
      <c r="T53" s="207"/>
      <c r="U53" s="207"/>
      <c r="V53" s="78">
        <v>0</v>
      </c>
      <c r="W53" s="78">
        <v>0</v>
      </c>
      <c r="X53" s="78">
        <v>3</v>
      </c>
      <c r="Y53" s="78">
        <v>9</v>
      </c>
      <c r="Z53" s="78">
        <v>11</v>
      </c>
      <c r="AA53" s="78">
        <v>0</v>
      </c>
      <c r="AB53" s="105">
        <f t="shared" ref="AB53:AB59" si="0">SUM(V53:AA53)</f>
        <v>23</v>
      </c>
      <c r="AC53" s="79">
        <f t="shared" ref="AC53:AH60" si="1">V53/$AB53</f>
        <v>0</v>
      </c>
      <c r="AD53" s="79">
        <f t="shared" si="1"/>
        <v>0</v>
      </c>
      <c r="AE53" s="79">
        <f t="shared" si="1"/>
        <v>0.13043478260869565</v>
      </c>
      <c r="AF53" s="79">
        <f t="shared" si="1"/>
        <v>0.39130434782608697</v>
      </c>
      <c r="AG53" s="79">
        <f t="shared" si="1"/>
        <v>0.47826086956521741</v>
      </c>
      <c r="AH53" s="119">
        <f t="shared" si="1"/>
        <v>0</v>
      </c>
      <c r="AI53" s="80">
        <f t="shared" ref="AI53:AI60" si="2">(V53+W53)/(V53+W53+X53+Y53+Z53)</f>
        <v>0</v>
      </c>
      <c r="AJ53" s="81">
        <f t="shared" ref="AJ53:AJ60" si="3">(X53+Y53+Z53)/(V53+W53+X53+Y53+Z53)</f>
        <v>1</v>
      </c>
      <c r="AK53" s="150">
        <v>4.3478260869565224</v>
      </c>
      <c r="AL53" s="148">
        <v>0.7140598174697278</v>
      </c>
      <c r="AM53" s="149">
        <v>4</v>
      </c>
      <c r="AN53" s="149">
        <v>5</v>
      </c>
    </row>
    <row r="54" spans="1:40" s="11" customFormat="1" ht="28.5" customHeight="1" x14ac:dyDescent="0.25">
      <c r="A54" s="10">
        <v>2</v>
      </c>
      <c r="B54" s="206" t="s">
        <v>69</v>
      </c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207"/>
      <c r="U54" s="207"/>
      <c r="V54" s="78">
        <v>1</v>
      </c>
      <c r="W54" s="78">
        <v>1</v>
      </c>
      <c r="X54" s="78">
        <v>2</v>
      </c>
      <c r="Y54" s="78">
        <v>10</v>
      </c>
      <c r="Z54" s="78">
        <v>9</v>
      </c>
      <c r="AA54" s="78">
        <v>0</v>
      </c>
      <c r="AB54" s="105">
        <f t="shared" si="0"/>
        <v>23</v>
      </c>
      <c r="AC54" s="79">
        <f t="shared" si="1"/>
        <v>4.3478260869565216E-2</v>
      </c>
      <c r="AD54" s="79">
        <f t="shared" si="1"/>
        <v>4.3478260869565216E-2</v>
      </c>
      <c r="AE54" s="79">
        <f t="shared" si="1"/>
        <v>8.6956521739130432E-2</v>
      </c>
      <c r="AF54" s="79">
        <f t="shared" si="1"/>
        <v>0.43478260869565216</v>
      </c>
      <c r="AG54" s="79">
        <f t="shared" si="1"/>
        <v>0.39130434782608697</v>
      </c>
      <c r="AH54" s="119">
        <f t="shared" si="1"/>
        <v>0</v>
      </c>
      <c r="AI54" s="80">
        <f t="shared" si="2"/>
        <v>8.6956521739130432E-2</v>
      </c>
      <c r="AJ54" s="81">
        <f t="shared" si="3"/>
        <v>0.91304347826086951</v>
      </c>
      <c r="AK54" s="150">
        <v>4.0869565217391299</v>
      </c>
      <c r="AL54" s="148">
        <v>1.040674758303078</v>
      </c>
      <c r="AM54" s="149">
        <v>4</v>
      </c>
      <c r="AN54" s="149">
        <v>4</v>
      </c>
    </row>
    <row r="55" spans="1:40" s="11" customFormat="1" ht="34.5" customHeight="1" x14ac:dyDescent="0.25">
      <c r="A55" s="10">
        <v>3</v>
      </c>
      <c r="B55" s="206" t="s">
        <v>70</v>
      </c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7"/>
      <c r="P55" s="207"/>
      <c r="Q55" s="207"/>
      <c r="R55" s="207"/>
      <c r="S55" s="207"/>
      <c r="T55" s="207"/>
      <c r="U55" s="207"/>
      <c r="V55" s="78">
        <v>1</v>
      </c>
      <c r="W55" s="78">
        <v>2</v>
      </c>
      <c r="X55" s="78">
        <v>2</v>
      </c>
      <c r="Y55" s="78">
        <v>11</v>
      </c>
      <c r="Z55" s="78">
        <v>7</v>
      </c>
      <c r="AA55" s="78">
        <v>0</v>
      </c>
      <c r="AB55" s="105">
        <f t="shared" si="0"/>
        <v>23</v>
      </c>
      <c r="AC55" s="79">
        <f t="shared" si="1"/>
        <v>4.3478260869565216E-2</v>
      </c>
      <c r="AD55" s="79">
        <f t="shared" si="1"/>
        <v>8.6956521739130432E-2</v>
      </c>
      <c r="AE55" s="79">
        <f t="shared" si="1"/>
        <v>8.6956521739130432E-2</v>
      </c>
      <c r="AF55" s="79">
        <f t="shared" si="1"/>
        <v>0.47826086956521741</v>
      </c>
      <c r="AG55" s="79">
        <f t="shared" si="1"/>
        <v>0.30434782608695654</v>
      </c>
      <c r="AH55" s="119">
        <f t="shared" si="1"/>
        <v>0</v>
      </c>
      <c r="AI55" s="80">
        <f t="shared" si="2"/>
        <v>0.13043478260869565</v>
      </c>
      <c r="AJ55" s="81">
        <f t="shared" si="3"/>
        <v>0.86956521739130432</v>
      </c>
      <c r="AK55" s="150">
        <v>3.9130434782608696</v>
      </c>
      <c r="AL55" s="148">
        <v>1.0834726777719228</v>
      </c>
      <c r="AM55" s="149">
        <v>4</v>
      </c>
      <c r="AN55" s="149">
        <v>4</v>
      </c>
    </row>
    <row r="56" spans="1:40" s="11" customFormat="1" ht="25.5" customHeight="1" x14ac:dyDescent="0.25">
      <c r="A56" s="10">
        <v>4</v>
      </c>
      <c r="B56" s="206" t="s">
        <v>21</v>
      </c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7"/>
      <c r="P56" s="207"/>
      <c r="Q56" s="207"/>
      <c r="R56" s="207"/>
      <c r="S56" s="207"/>
      <c r="T56" s="207"/>
      <c r="U56" s="207"/>
      <c r="V56" s="78">
        <v>2</v>
      </c>
      <c r="W56" s="78">
        <v>3</v>
      </c>
      <c r="X56" s="78">
        <v>2</v>
      </c>
      <c r="Y56" s="78">
        <v>11</v>
      </c>
      <c r="Z56" s="78">
        <v>5</v>
      </c>
      <c r="AA56" s="78">
        <v>0</v>
      </c>
      <c r="AB56" s="105">
        <f t="shared" si="0"/>
        <v>23</v>
      </c>
      <c r="AC56" s="79">
        <f t="shared" si="1"/>
        <v>8.6956521739130432E-2</v>
      </c>
      <c r="AD56" s="79">
        <f t="shared" si="1"/>
        <v>0.13043478260869565</v>
      </c>
      <c r="AE56" s="79">
        <f t="shared" si="1"/>
        <v>8.6956521739130432E-2</v>
      </c>
      <c r="AF56" s="79">
        <f t="shared" si="1"/>
        <v>0.47826086956521741</v>
      </c>
      <c r="AG56" s="79">
        <f t="shared" si="1"/>
        <v>0.21739130434782608</v>
      </c>
      <c r="AH56" s="119">
        <f t="shared" si="1"/>
        <v>0</v>
      </c>
      <c r="AI56" s="80">
        <f t="shared" si="2"/>
        <v>0.21739130434782608</v>
      </c>
      <c r="AJ56" s="81">
        <f t="shared" si="3"/>
        <v>0.78260869565217395</v>
      </c>
      <c r="AK56" s="150">
        <v>3.6086956521739131</v>
      </c>
      <c r="AL56" s="148">
        <v>1.2335879094879223</v>
      </c>
      <c r="AM56" s="149">
        <v>4</v>
      </c>
      <c r="AN56" s="149">
        <v>4</v>
      </c>
    </row>
    <row r="57" spans="1:40" s="11" customFormat="1" ht="25.5" customHeight="1" x14ac:dyDescent="0.25">
      <c r="A57" s="10">
        <v>5</v>
      </c>
      <c r="B57" s="206" t="s">
        <v>22</v>
      </c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7"/>
      <c r="P57" s="207"/>
      <c r="Q57" s="207"/>
      <c r="R57" s="207"/>
      <c r="S57" s="207"/>
      <c r="T57" s="207"/>
      <c r="U57" s="207"/>
      <c r="V57" s="78">
        <v>0</v>
      </c>
      <c r="W57" s="78">
        <v>2</v>
      </c>
      <c r="X57" s="78">
        <v>4</v>
      </c>
      <c r="Y57" s="78">
        <v>11</v>
      </c>
      <c r="Z57" s="78">
        <v>6</v>
      </c>
      <c r="AA57" s="78">
        <v>0</v>
      </c>
      <c r="AB57" s="105">
        <f t="shared" si="0"/>
        <v>23</v>
      </c>
      <c r="AC57" s="79">
        <f t="shared" si="1"/>
        <v>0</v>
      </c>
      <c r="AD57" s="79">
        <f t="shared" si="1"/>
        <v>8.6956521739130432E-2</v>
      </c>
      <c r="AE57" s="79">
        <f t="shared" si="1"/>
        <v>0.17391304347826086</v>
      </c>
      <c r="AF57" s="79">
        <f t="shared" si="1"/>
        <v>0.47826086956521741</v>
      </c>
      <c r="AG57" s="79">
        <f t="shared" si="1"/>
        <v>0.2608695652173913</v>
      </c>
      <c r="AH57" s="119">
        <f t="shared" si="1"/>
        <v>0</v>
      </c>
      <c r="AI57" s="80">
        <f t="shared" si="2"/>
        <v>8.6956521739130432E-2</v>
      </c>
      <c r="AJ57" s="81">
        <f t="shared" si="3"/>
        <v>0.91304347826086951</v>
      </c>
      <c r="AK57" s="150">
        <v>3.9130434782608696</v>
      </c>
      <c r="AL57" s="148">
        <v>0.90015369789936284</v>
      </c>
      <c r="AM57" s="149">
        <v>4</v>
      </c>
      <c r="AN57" s="149">
        <v>4</v>
      </c>
    </row>
    <row r="58" spans="1:40" s="11" customFormat="1" ht="25.5" customHeight="1" x14ac:dyDescent="0.25">
      <c r="A58" s="10">
        <v>6</v>
      </c>
      <c r="B58" s="206" t="s">
        <v>71</v>
      </c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7"/>
      <c r="P58" s="207"/>
      <c r="Q58" s="207"/>
      <c r="R58" s="207"/>
      <c r="S58" s="207"/>
      <c r="T58" s="207"/>
      <c r="U58" s="207"/>
      <c r="V58" s="78">
        <v>1</v>
      </c>
      <c r="W58" s="78">
        <v>2</v>
      </c>
      <c r="X58" s="78">
        <v>3</v>
      </c>
      <c r="Y58" s="78">
        <v>9</v>
      </c>
      <c r="Z58" s="78">
        <v>6</v>
      </c>
      <c r="AA58" s="78">
        <v>2</v>
      </c>
      <c r="AB58" s="105">
        <f t="shared" si="0"/>
        <v>23</v>
      </c>
      <c r="AC58" s="79">
        <f t="shared" si="1"/>
        <v>4.3478260869565216E-2</v>
      </c>
      <c r="AD58" s="79">
        <f t="shared" si="1"/>
        <v>8.6956521739130432E-2</v>
      </c>
      <c r="AE58" s="79">
        <f t="shared" si="1"/>
        <v>0.13043478260869565</v>
      </c>
      <c r="AF58" s="79">
        <f t="shared" si="1"/>
        <v>0.39130434782608697</v>
      </c>
      <c r="AG58" s="79">
        <f t="shared" si="1"/>
        <v>0.2608695652173913</v>
      </c>
      <c r="AH58" s="119">
        <f t="shared" si="1"/>
        <v>8.6956521739130432E-2</v>
      </c>
      <c r="AI58" s="80">
        <f t="shared" si="2"/>
        <v>0.14285714285714285</v>
      </c>
      <c r="AJ58" s="81">
        <f t="shared" si="3"/>
        <v>0.8571428571428571</v>
      </c>
      <c r="AK58" s="150">
        <v>3.8095238095238093</v>
      </c>
      <c r="AL58" s="148">
        <v>1.123345344008138</v>
      </c>
      <c r="AM58" s="149">
        <v>4</v>
      </c>
      <c r="AN58" s="149">
        <v>4</v>
      </c>
    </row>
    <row r="59" spans="1:40" s="11" customFormat="1" ht="25.5" customHeight="1" x14ac:dyDescent="0.25">
      <c r="A59" s="10">
        <v>7</v>
      </c>
      <c r="B59" s="206" t="s">
        <v>72</v>
      </c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7"/>
      <c r="P59" s="207"/>
      <c r="Q59" s="207"/>
      <c r="R59" s="207"/>
      <c r="S59" s="207"/>
      <c r="T59" s="207"/>
      <c r="U59" s="207"/>
      <c r="V59" s="78">
        <v>1</v>
      </c>
      <c r="W59" s="78">
        <v>1</v>
      </c>
      <c r="X59" s="78">
        <v>10</v>
      </c>
      <c r="Y59" s="78">
        <v>9</v>
      </c>
      <c r="Z59" s="78">
        <v>2</v>
      </c>
      <c r="AA59" s="78">
        <v>0</v>
      </c>
      <c r="AB59" s="105">
        <f t="shared" si="0"/>
        <v>23</v>
      </c>
      <c r="AC59" s="79">
        <f t="shared" si="1"/>
        <v>4.3478260869565216E-2</v>
      </c>
      <c r="AD59" s="79">
        <f t="shared" si="1"/>
        <v>4.3478260869565216E-2</v>
      </c>
      <c r="AE59" s="79">
        <f t="shared" si="1"/>
        <v>0.43478260869565216</v>
      </c>
      <c r="AF59" s="79">
        <f t="shared" si="1"/>
        <v>0.39130434782608697</v>
      </c>
      <c r="AG59" s="79">
        <f t="shared" si="1"/>
        <v>8.6956521739130432E-2</v>
      </c>
      <c r="AH59" s="119">
        <f t="shared" si="1"/>
        <v>0</v>
      </c>
      <c r="AI59" s="80">
        <f t="shared" si="2"/>
        <v>8.6956521739130432E-2</v>
      </c>
      <c r="AJ59" s="81">
        <f t="shared" si="3"/>
        <v>0.91304347826086951</v>
      </c>
      <c r="AK59" s="150">
        <v>3.4347826086956523</v>
      </c>
      <c r="AL59" s="148">
        <v>0.89575194194708629</v>
      </c>
      <c r="AM59" s="149">
        <v>3</v>
      </c>
      <c r="AN59" s="149">
        <v>3</v>
      </c>
    </row>
    <row r="60" spans="1:40" s="11" customFormat="1" ht="25.5" customHeight="1" thickBot="1" x14ac:dyDescent="0.3">
      <c r="A60" s="251" t="s">
        <v>23</v>
      </c>
      <c r="B60" s="251"/>
      <c r="C60" s="251"/>
      <c r="D60" s="251"/>
      <c r="E60" s="251"/>
      <c r="F60" s="251"/>
      <c r="G60" s="251"/>
      <c r="H60" s="251"/>
      <c r="I60" s="251"/>
      <c r="J60" s="251"/>
      <c r="K60" s="251"/>
      <c r="L60" s="251"/>
      <c r="M60" s="251"/>
      <c r="N60" s="251"/>
      <c r="O60" s="251"/>
      <c r="P60" s="251"/>
      <c r="Q60" s="251"/>
      <c r="R60" s="251"/>
      <c r="S60" s="251"/>
      <c r="T60" s="251"/>
      <c r="U60" s="252"/>
      <c r="V60" s="41">
        <f t="shared" ref="V60:AB60" si="4">SUM(V53:V59)</f>
        <v>6</v>
      </c>
      <c r="W60" s="41">
        <f t="shared" si="4"/>
        <v>11</v>
      </c>
      <c r="X60" s="41">
        <f t="shared" si="4"/>
        <v>26</v>
      </c>
      <c r="Y60" s="41">
        <f t="shared" si="4"/>
        <v>70</v>
      </c>
      <c r="Z60" s="41">
        <f t="shared" si="4"/>
        <v>46</v>
      </c>
      <c r="AA60" s="41">
        <f t="shared" si="4"/>
        <v>2</v>
      </c>
      <c r="AB60" s="12">
        <f t="shared" si="4"/>
        <v>161</v>
      </c>
      <c r="AC60" s="82">
        <f t="shared" si="1"/>
        <v>3.7267080745341616E-2</v>
      </c>
      <c r="AD60" s="82">
        <f t="shared" si="1"/>
        <v>6.8322981366459631E-2</v>
      </c>
      <c r="AE60" s="82">
        <f t="shared" si="1"/>
        <v>0.16149068322981366</v>
      </c>
      <c r="AF60" s="82">
        <f t="shared" si="1"/>
        <v>0.43478260869565216</v>
      </c>
      <c r="AG60" s="82">
        <f t="shared" si="1"/>
        <v>0.2857142857142857</v>
      </c>
      <c r="AH60" s="120">
        <f t="shared" si="1"/>
        <v>1.2422360248447204E-2</v>
      </c>
      <c r="AI60" s="83">
        <f t="shared" si="2"/>
        <v>0.1069182389937107</v>
      </c>
      <c r="AJ60" s="84">
        <f t="shared" si="3"/>
        <v>0.89308176100628933</v>
      </c>
      <c r="AK60" s="85">
        <f>AVERAGE(AK53:AK59)</f>
        <v>3.8734102336586811</v>
      </c>
      <c r="AL60" s="86"/>
      <c r="AM60" s="12">
        <f>MEDIAN(AM53:AM59)</f>
        <v>4</v>
      </c>
      <c r="AN60" s="87"/>
    </row>
    <row r="61" spans="1:40" s="118" customFormat="1" ht="15" customHeight="1" thickBot="1" x14ac:dyDescent="0.3">
      <c r="A61" s="116"/>
      <c r="B61" s="116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7"/>
      <c r="W61" s="117"/>
      <c r="X61" s="117"/>
      <c r="Y61" s="117"/>
      <c r="Z61" s="117"/>
      <c r="AA61" s="117"/>
      <c r="AB61" s="117"/>
      <c r="AC61" s="117"/>
      <c r="AD61" s="117"/>
      <c r="AE61" s="117"/>
      <c r="AF61" s="117"/>
      <c r="AG61" s="117"/>
      <c r="AH61" s="117"/>
      <c r="AI61" s="117"/>
      <c r="AJ61" s="117"/>
      <c r="AK61" s="117"/>
      <c r="AL61" s="117"/>
      <c r="AM61" s="117"/>
      <c r="AN61" s="117"/>
    </row>
    <row r="62" spans="1:40" s="9" customFormat="1" ht="36.75" customHeight="1" x14ac:dyDescent="0.25">
      <c r="A62" s="7"/>
      <c r="B62" s="212" t="s">
        <v>24</v>
      </c>
      <c r="C62" s="212"/>
      <c r="D62" s="212"/>
      <c r="E62" s="212"/>
      <c r="F62" s="212"/>
      <c r="G62" s="212"/>
      <c r="H62" s="212"/>
      <c r="I62" s="212"/>
      <c r="J62" s="212"/>
      <c r="K62" s="212"/>
      <c r="L62" s="212"/>
      <c r="M62" s="212"/>
      <c r="N62" s="212"/>
      <c r="O62" s="212"/>
      <c r="P62" s="212"/>
      <c r="Q62" s="212"/>
      <c r="R62" s="212"/>
      <c r="S62" s="212"/>
      <c r="T62" s="212"/>
      <c r="U62" s="215"/>
      <c r="V62" s="73">
        <v>1</v>
      </c>
      <c r="W62" s="73">
        <v>2</v>
      </c>
      <c r="X62" s="73">
        <v>3</v>
      </c>
      <c r="Y62" s="73">
        <v>4</v>
      </c>
      <c r="Z62" s="73">
        <v>5</v>
      </c>
      <c r="AA62" s="73" t="s">
        <v>12</v>
      </c>
      <c r="AB62" s="8" t="s">
        <v>13</v>
      </c>
      <c r="AC62" s="74">
        <v>1</v>
      </c>
      <c r="AD62" s="74">
        <v>2</v>
      </c>
      <c r="AE62" s="74">
        <v>3</v>
      </c>
      <c r="AF62" s="74">
        <v>4</v>
      </c>
      <c r="AG62" s="74">
        <v>5</v>
      </c>
      <c r="AH62" s="75" t="s">
        <v>12</v>
      </c>
      <c r="AI62" s="76" t="s">
        <v>14</v>
      </c>
      <c r="AJ62" s="77" t="s">
        <v>15</v>
      </c>
      <c r="AK62" s="121" t="s">
        <v>16</v>
      </c>
      <c r="AL62" s="112" t="s">
        <v>17</v>
      </c>
      <c r="AM62" s="112" t="s">
        <v>18</v>
      </c>
      <c r="AN62" s="112" t="s">
        <v>19</v>
      </c>
    </row>
    <row r="63" spans="1:40" s="11" customFormat="1" ht="33" customHeight="1" x14ac:dyDescent="0.25">
      <c r="A63" s="10">
        <v>8</v>
      </c>
      <c r="B63" s="206" t="s">
        <v>25</v>
      </c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7"/>
      <c r="P63" s="207"/>
      <c r="Q63" s="207"/>
      <c r="R63" s="207"/>
      <c r="S63" s="207"/>
      <c r="T63" s="207"/>
      <c r="U63" s="207"/>
      <c r="V63" s="78">
        <v>3</v>
      </c>
      <c r="W63" s="78">
        <v>3</v>
      </c>
      <c r="X63" s="78">
        <v>7</v>
      </c>
      <c r="Y63" s="78">
        <v>7</v>
      </c>
      <c r="Z63" s="78">
        <v>3</v>
      </c>
      <c r="AA63" s="78">
        <v>0</v>
      </c>
      <c r="AB63" s="89">
        <f>SUM(V63:AA63)</f>
        <v>23</v>
      </c>
      <c r="AC63" s="79">
        <f t="shared" ref="AC63:AH68" si="5">V63/$AB63</f>
        <v>0.13043478260869565</v>
      </c>
      <c r="AD63" s="79">
        <f t="shared" si="5"/>
        <v>0.13043478260869565</v>
      </c>
      <c r="AE63" s="79">
        <f t="shared" si="5"/>
        <v>0.30434782608695654</v>
      </c>
      <c r="AF63" s="79">
        <f t="shared" si="5"/>
        <v>0.30434782608695654</v>
      </c>
      <c r="AG63" s="79">
        <f t="shared" si="5"/>
        <v>0.13043478260869565</v>
      </c>
      <c r="AH63" s="119">
        <f t="shared" si="5"/>
        <v>0</v>
      </c>
      <c r="AI63" s="80">
        <f t="shared" ref="AI63:AI68" si="6">(V63+W63)/(V63+W63+X63+Y63+Z63)</f>
        <v>0.2608695652173913</v>
      </c>
      <c r="AJ63" s="81">
        <f t="shared" ref="AJ63:AJ68" si="7">(X63+Y63+Z63)/(V63+W63+X63+Y63+Z63)</f>
        <v>0.73913043478260865</v>
      </c>
      <c r="AK63" s="150">
        <v>3.1739130434782612</v>
      </c>
      <c r="AL63" s="148">
        <v>1.2303796130035891</v>
      </c>
      <c r="AM63" s="149">
        <v>3</v>
      </c>
      <c r="AN63" s="149">
        <v>3</v>
      </c>
    </row>
    <row r="64" spans="1:40" s="11" customFormat="1" ht="18.75" x14ac:dyDescent="0.25">
      <c r="A64" s="10">
        <v>9</v>
      </c>
      <c r="B64" s="206" t="s">
        <v>26</v>
      </c>
      <c r="C64" s="207"/>
      <c r="D64" s="207"/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7"/>
      <c r="P64" s="207"/>
      <c r="Q64" s="207"/>
      <c r="R64" s="207"/>
      <c r="S64" s="207"/>
      <c r="T64" s="207"/>
      <c r="U64" s="207"/>
      <c r="V64" s="78">
        <v>2</v>
      </c>
      <c r="W64" s="78">
        <v>4</v>
      </c>
      <c r="X64" s="78">
        <v>5</v>
      </c>
      <c r="Y64" s="78">
        <v>5</v>
      </c>
      <c r="Z64" s="78">
        <v>7</v>
      </c>
      <c r="AA64" s="78">
        <v>0</v>
      </c>
      <c r="AB64" s="89">
        <f>SUM(V64:AA64)</f>
        <v>23</v>
      </c>
      <c r="AC64" s="79">
        <f t="shared" si="5"/>
        <v>8.6956521739130432E-2</v>
      </c>
      <c r="AD64" s="79">
        <f t="shared" si="5"/>
        <v>0.17391304347826086</v>
      </c>
      <c r="AE64" s="79">
        <f t="shared" si="5"/>
        <v>0.21739130434782608</v>
      </c>
      <c r="AF64" s="79">
        <f t="shared" si="5"/>
        <v>0.21739130434782608</v>
      </c>
      <c r="AG64" s="79">
        <f t="shared" si="5"/>
        <v>0.30434782608695654</v>
      </c>
      <c r="AH64" s="119">
        <f t="shared" si="5"/>
        <v>0</v>
      </c>
      <c r="AI64" s="80">
        <f t="shared" si="6"/>
        <v>0.2608695652173913</v>
      </c>
      <c r="AJ64" s="81">
        <f t="shared" si="7"/>
        <v>0.73913043478260865</v>
      </c>
      <c r="AK64" s="150">
        <v>3.4782608695652173</v>
      </c>
      <c r="AL64" s="148">
        <v>1.343995576879603</v>
      </c>
      <c r="AM64" s="149">
        <v>4</v>
      </c>
      <c r="AN64" s="149">
        <v>5</v>
      </c>
    </row>
    <row r="65" spans="1:40" s="11" customFormat="1" ht="18.75" x14ac:dyDescent="0.25">
      <c r="A65" s="10">
        <v>10</v>
      </c>
      <c r="B65" s="206" t="s">
        <v>27</v>
      </c>
      <c r="C65" s="207"/>
      <c r="D65" s="207"/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7"/>
      <c r="P65" s="207"/>
      <c r="Q65" s="207"/>
      <c r="R65" s="207"/>
      <c r="S65" s="207"/>
      <c r="T65" s="207"/>
      <c r="U65" s="207"/>
      <c r="V65" s="78">
        <v>1</v>
      </c>
      <c r="W65" s="78">
        <v>4</v>
      </c>
      <c r="X65" s="78">
        <v>3</v>
      </c>
      <c r="Y65" s="78">
        <v>8</v>
      </c>
      <c r="Z65" s="78">
        <v>7</v>
      </c>
      <c r="AA65" s="78">
        <v>0</v>
      </c>
      <c r="AB65" s="89">
        <f>SUM(V65:AA65)</f>
        <v>23</v>
      </c>
      <c r="AC65" s="79">
        <f t="shared" si="5"/>
        <v>4.3478260869565216E-2</v>
      </c>
      <c r="AD65" s="79">
        <f t="shared" si="5"/>
        <v>0.17391304347826086</v>
      </c>
      <c r="AE65" s="79">
        <f t="shared" si="5"/>
        <v>0.13043478260869565</v>
      </c>
      <c r="AF65" s="79">
        <f t="shared" si="5"/>
        <v>0.34782608695652173</v>
      </c>
      <c r="AG65" s="79">
        <f t="shared" si="5"/>
        <v>0.30434782608695654</v>
      </c>
      <c r="AH65" s="119">
        <f t="shared" si="5"/>
        <v>0</v>
      </c>
      <c r="AI65" s="80">
        <f t="shared" si="6"/>
        <v>0.21739130434782608</v>
      </c>
      <c r="AJ65" s="81">
        <f t="shared" si="7"/>
        <v>0.78260869565217395</v>
      </c>
      <c r="AK65" s="150">
        <v>3.695652173913043</v>
      </c>
      <c r="AL65" s="148">
        <v>1.2223220304997613</v>
      </c>
      <c r="AM65" s="149">
        <v>4</v>
      </c>
      <c r="AN65" s="149">
        <v>4</v>
      </c>
    </row>
    <row r="66" spans="1:40" s="11" customFormat="1" ht="18.75" x14ac:dyDescent="0.25">
      <c r="A66" s="10">
        <v>11</v>
      </c>
      <c r="B66" s="206" t="s">
        <v>28</v>
      </c>
      <c r="C66" s="207"/>
      <c r="D66" s="207"/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7"/>
      <c r="P66" s="207"/>
      <c r="Q66" s="207"/>
      <c r="R66" s="207"/>
      <c r="S66" s="207"/>
      <c r="T66" s="207"/>
      <c r="U66" s="207"/>
      <c r="V66" s="78">
        <v>1</v>
      </c>
      <c r="W66" s="78">
        <v>0</v>
      </c>
      <c r="X66" s="78">
        <v>3</v>
      </c>
      <c r="Y66" s="78">
        <v>11</v>
      </c>
      <c r="Z66" s="78">
        <v>8</v>
      </c>
      <c r="AA66" s="78">
        <v>0</v>
      </c>
      <c r="AB66" s="89">
        <f>SUM(V66:AA66)</f>
        <v>23</v>
      </c>
      <c r="AC66" s="79">
        <f t="shared" si="5"/>
        <v>4.3478260869565216E-2</v>
      </c>
      <c r="AD66" s="79">
        <f t="shared" si="5"/>
        <v>0</v>
      </c>
      <c r="AE66" s="79">
        <f t="shared" si="5"/>
        <v>0.13043478260869565</v>
      </c>
      <c r="AF66" s="79">
        <f t="shared" si="5"/>
        <v>0.47826086956521741</v>
      </c>
      <c r="AG66" s="79">
        <f t="shared" si="5"/>
        <v>0.34782608695652173</v>
      </c>
      <c r="AH66" s="119">
        <f t="shared" si="5"/>
        <v>0</v>
      </c>
      <c r="AI66" s="80">
        <f t="shared" si="6"/>
        <v>4.3478260869565216E-2</v>
      </c>
      <c r="AJ66" s="81">
        <f t="shared" si="7"/>
        <v>0.95652173913043481</v>
      </c>
      <c r="AK66" s="150">
        <v>4.0869565217391299</v>
      </c>
      <c r="AL66" s="148">
        <v>0.9493080483968247</v>
      </c>
      <c r="AM66" s="149">
        <v>4</v>
      </c>
      <c r="AN66" s="149">
        <v>4</v>
      </c>
    </row>
    <row r="67" spans="1:40" s="11" customFormat="1" ht="18.75" x14ac:dyDescent="0.25">
      <c r="A67" s="10">
        <v>12</v>
      </c>
      <c r="B67" s="206" t="s">
        <v>29</v>
      </c>
      <c r="C67" s="207"/>
      <c r="D67" s="207"/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7"/>
      <c r="P67" s="207"/>
      <c r="Q67" s="207"/>
      <c r="R67" s="207"/>
      <c r="S67" s="207"/>
      <c r="T67" s="207"/>
      <c r="U67" s="207"/>
      <c r="V67" s="102">
        <v>0</v>
      </c>
      <c r="W67" s="103">
        <v>3</v>
      </c>
      <c r="X67" s="103">
        <v>2</v>
      </c>
      <c r="Y67" s="103">
        <v>10</v>
      </c>
      <c r="Z67" s="103">
        <v>8</v>
      </c>
      <c r="AA67" s="103">
        <v>0</v>
      </c>
      <c r="AB67" s="89">
        <f>SUM(V67:AA67)</f>
        <v>23</v>
      </c>
      <c r="AC67" s="79">
        <f t="shared" si="5"/>
        <v>0</v>
      </c>
      <c r="AD67" s="79">
        <f t="shared" si="5"/>
        <v>0.13043478260869565</v>
      </c>
      <c r="AE67" s="79">
        <f t="shared" si="5"/>
        <v>8.6956521739130432E-2</v>
      </c>
      <c r="AF67" s="79">
        <f t="shared" si="5"/>
        <v>0.43478260869565216</v>
      </c>
      <c r="AG67" s="79">
        <f t="shared" si="5"/>
        <v>0.34782608695652173</v>
      </c>
      <c r="AH67" s="119">
        <f t="shared" si="5"/>
        <v>0</v>
      </c>
      <c r="AI67" s="80">
        <f t="shared" si="6"/>
        <v>0.13043478260869565</v>
      </c>
      <c r="AJ67" s="81">
        <f t="shared" si="7"/>
        <v>0.86956521739130432</v>
      </c>
      <c r="AK67" s="150">
        <v>4</v>
      </c>
      <c r="AL67" s="148">
        <v>1</v>
      </c>
      <c r="AM67" s="149">
        <v>4</v>
      </c>
      <c r="AN67" s="149">
        <v>4</v>
      </c>
    </row>
    <row r="68" spans="1:40" s="11" customFormat="1" ht="19.5" thickBot="1" x14ac:dyDescent="0.3">
      <c r="A68" s="221" t="s">
        <v>30</v>
      </c>
      <c r="B68" s="221"/>
      <c r="C68" s="221"/>
      <c r="D68" s="221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21"/>
      <c r="R68" s="221"/>
      <c r="S68" s="221"/>
      <c r="T68" s="221"/>
      <c r="U68" s="221"/>
      <c r="V68" s="12">
        <f t="shared" ref="V68:AB68" si="8">SUM(V63:V67)</f>
        <v>7</v>
      </c>
      <c r="W68" s="12">
        <f t="shared" si="8"/>
        <v>14</v>
      </c>
      <c r="X68" s="12">
        <f t="shared" si="8"/>
        <v>20</v>
      </c>
      <c r="Y68" s="12">
        <f t="shared" si="8"/>
        <v>41</v>
      </c>
      <c r="Z68" s="12">
        <f t="shared" si="8"/>
        <v>33</v>
      </c>
      <c r="AA68" s="12">
        <f t="shared" si="8"/>
        <v>0</v>
      </c>
      <c r="AB68" s="12">
        <f t="shared" si="8"/>
        <v>115</v>
      </c>
      <c r="AC68" s="82">
        <f t="shared" si="5"/>
        <v>6.0869565217391307E-2</v>
      </c>
      <c r="AD68" s="82">
        <f t="shared" si="5"/>
        <v>0.12173913043478261</v>
      </c>
      <c r="AE68" s="82">
        <f t="shared" si="5"/>
        <v>0.17391304347826086</v>
      </c>
      <c r="AF68" s="82">
        <f t="shared" si="5"/>
        <v>0.35652173913043478</v>
      </c>
      <c r="AG68" s="82">
        <f t="shared" si="5"/>
        <v>0.28695652173913044</v>
      </c>
      <c r="AH68" s="120">
        <f t="shared" si="5"/>
        <v>0</v>
      </c>
      <c r="AI68" s="83">
        <f t="shared" si="6"/>
        <v>0.18260869565217391</v>
      </c>
      <c r="AJ68" s="84">
        <f t="shared" si="7"/>
        <v>0.81739130434782614</v>
      </c>
      <c r="AK68" s="85">
        <f>AVERAGE(AK63:AK67)</f>
        <v>3.6869565217391305</v>
      </c>
      <c r="AL68" s="86"/>
      <c r="AM68" s="12">
        <f>MEDIAN(AM63:AM67)</f>
        <v>4</v>
      </c>
      <c r="AN68" s="87"/>
    </row>
    <row r="69" spans="1:40" s="9" customFormat="1" ht="19.5" thickBot="1" x14ac:dyDescent="0.3">
      <c r="A69" s="13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88"/>
      <c r="W69" s="88"/>
      <c r="X69" s="88"/>
      <c r="Y69" s="88"/>
      <c r="Z69" s="88"/>
      <c r="AA69" s="88"/>
      <c r="AB69" s="88"/>
      <c r="AC69" s="88"/>
      <c r="AD69" s="88"/>
      <c r="AE69" s="88"/>
      <c r="AF69" s="88"/>
      <c r="AG69" s="88"/>
      <c r="AH69" s="88"/>
      <c r="AI69" s="88"/>
      <c r="AJ69" s="88"/>
      <c r="AK69" s="88"/>
      <c r="AL69" s="88"/>
      <c r="AM69" s="88"/>
      <c r="AN69" s="88"/>
    </row>
    <row r="70" spans="1:40" s="9" customFormat="1" ht="37.5" x14ac:dyDescent="0.25">
      <c r="A70" s="7"/>
      <c r="B70" s="212" t="s">
        <v>31</v>
      </c>
      <c r="C70" s="212"/>
      <c r="D70" s="212"/>
      <c r="E70" s="212"/>
      <c r="F70" s="212"/>
      <c r="G70" s="212"/>
      <c r="H70" s="212"/>
      <c r="I70" s="212"/>
      <c r="J70" s="212"/>
      <c r="K70" s="212"/>
      <c r="L70" s="212"/>
      <c r="M70" s="212"/>
      <c r="N70" s="212"/>
      <c r="O70" s="212"/>
      <c r="P70" s="212"/>
      <c r="Q70" s="212"/>
      <c r="R70" s="212"/>
      <c r="S70" s="212"/>
      <c r="T70" s="212"/>
      <c r="U70" s="215"/>
      <c r="V70" s="74">
        <v>1</v>
      </c>
      <c r="W70" s="74">
        <v>2</v>
      </c>
      <c r="X70" s="74">
        <v>3</v>
      </c>
      <c r="Y70" s="74">
        <v>4</v>
      </c>
      <c r="Z70" s="74">
        <v>5</v>
      </c>
      <c r="AA70" s="74" t="s">
        <v>12</v>
      </c>
      <c r="AB70" s="106" t="s">
        <v>13</v>
      </c>
      <c r="AC70" s="74">
        <v>1</v>
      </c>
      <c r="AD70" s="74">
        <v>2</v>
      </c>
      <c r="AE70" s="74">
        <v>3</v>
      </c>
      <c r="AF70" s="74">
        <v>4</v>
      </c>
      <c r="AG70" s="74">
        <v>5</v>
      </c>
      <c r="AH70" s="75" t="s">
        <v>12</v>
      </c>
      <c r="AI70" s="76" t="s">
        <v>14</v>
      </c>
      <c r="AJ70" s="77" t="s">
        <v>15</v>
      </c>
      <c r="AK70" s="121" t="s">
        <v>16</v>
      </c>
      <c r="AL70" s="112" t="s">
        <v>17</v>
      </c>
      <c r="AM70" s="112" t="s">
        <v>18</v>
      </c>
      <c r="AN70" s="112" t="s">
        <v>19</v>
      </c>
    </row>
    <row r="71" spans="1:40" s="11" customFormat="1" ht="32.25" customHeight="1" x14ac:dyDescent="0.25">
      <c r="A71" s="10">
        <v>13</v>
      </c>
      <c r="B71" s="206" t="s">
        <v>73</v>
      </c>
      <c r="C71" s="207"/>
      <c r="D71" s="207"/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7"/>
      <c r="P71" s="207"/>
      <c r="Q71" s="207"/>
      <c r="R71" s="207"/>
      <c r="S71" s="207"/>
      <c r="T71" s="207"/>
      <c r="U71" s="207"/>
      <c r="V71" s="78">
        <v>1</v>
      </c>
      <c r="W71" s="78">
        <v>1</v>
      </c>
      <c r="X71" s="78">
        <v>3</v>
      </c>
      <c r="Y71" s="78">
        <v>12</v>
      </c>
      <c r="Z71" s="78">
        <v>4</v>
      </c>
      <c r="AA71" s="78">
        <v>1</v>
      </c>
      <c r="AB71" s="89">
        <f>SUM(V71:AA71)</f>
        <v>22</v>
      </c>
      <c r="AC71" s="79">
        <f t="shared" ref="AC71:AH74" si="9">V71/$AB71</f>
        <v>4.5454545454545456E-2</v>
      </c>
      <c r="AD71" s="79">
        <f t="shared" si="9"/>
        <v>4.5454545454545456E-2</v>
      </c>
      <c r="AE71" s="79">
        <f t="shared" si="9"/>
        <v>0.13636363636363635</v>
      </c>
      <c r="AF71" s="79">
        <f t="shared" si="9"/>
        <v>0.54545454545454541</v>
      </c>
      <c r="AG71" s="79">
        <f t="shared" si="9"/>
        <v>0.18181818181818182</v>
      </c>
      <c r="AH71" s="119">
        <f t="shared" si="9"/>
        <v>4.5454545454545456E-2</v>
      </c>
      <c r="AI71" s="80">
        <f>(V71+W71)/(V71+W71+X71+Y71+Z71)</f>
        <v>9.5238095238095233E-2</v>
      </c>
      <c r="AJ71" s="81">
        <f>(X71+Y71+Z71)/(V71+W71+X71+Y71+Z71)</f>
        <v>0.90476190476190477</v>
      </c>
      <c r="AK71" s="150">
        <v>3.8095238095238102</v>
      </c>
      <c r="AL71" s="148">
        <v>0.98076743517755605</v>
      </c>
      <c r="AM71" s="149">
        <v>4</v>
      </c>
      <c r="AN71" s="149">
        <v>4</v>
      </c>
    </row>
    <row r="72" spans="1:40" s="11" customFormat="1" ht="18.75" x14ac:dyDescent="0.25">
      <c r="A72" s="10">
        <v>14</v>
      </c>
      <c r="B72" s="206" t="s">
        <v>74</v>
      </c>
      <c r="C72" s="207"/>
      <c r="D72" s="207"/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7"/>
      <c r="P72" s="207"/>
      <c r="Q72" s="207"/>
      <c r="R72" s="207"/>
      <c r="S72" s="207"/>
      <c r="T72" s="207"/>
      <c r="U72" s="207"/>
      <c r="V72" s="78">
        <v>1</v>
      </c>
      <c r="W72" s="78">
        <v>3</v>
      </c>
      <c r="X72" s="78">
        <v>5</v>
      </c>
      <c r="Y72" s="78">
        <v>8</v>
      </c>
      <c r="Z72" s="78">
        <v>4</v>
      </c>
      <c r="AA72" s="78">
        <v>1</v>
      </c>
      <c r="AB72" s="89">
        <f>SUM(V72:AA72)</f>
        <v>22</v>
      </c>
      <c r="AC72" s="79">
        <f t="shared" si="9"/>
        <v>4.5454545454545456E-2</v>
      </c>
      <c r="AD72" s="79">
        <f t="shared" si="9"/>
        <v>0.13636363636363635</v>
      </c>
      <c r="AE72" s="79">
        <f t="shared" si="9"/>
        <v>0.22727272727272727</v>
      </c>
      <c r="AF72" s="79">
        <f t="shared" si="9"/>
        <v>0.36363636363636365</v>
      </c>
      <c r="AG72" s="79">
        <f t="shared" si="9"/>
        <v>0.18181818181818182</v>
      </c>
      <c r="AH72" s="119">
        <f t="shared" si="9"/>
        <v>4.5454545454545456E-2</v>
      </c>
      <c r="AI72" s="80">
        <f>(V72+W72)/(V72+W72+X72+Y72+Z72)</f>
        <v>0.19047619047619047</v>
      </c>
      <c r="AJ72" s="81">
        <f>(X72+Y72+Z72)/(V72+W72+X72+Y72+Z72)</f>
        <v>0.80952380952380953</v>
      </c>
      <c r="AK72" s="150">
        <v>3.5238095238095233</v>
      </c>
      <c r="AL72" s="148">
        <v>1.1233453440081378</v>
      </c>
      <c r="AM72" s="149">
        <v>4</v>
      </c>
      <c r="AN72" s="149">
        <v>4</v>
      </c>
    </row>
    <row r="73" spans="1:40" s="11" customFormat="1" ht="18.75" x14ac:dyDescent="0.25">
      <c r="A73" s="10">
        <v>15</v>
      </c>
      <c r="B73" s="206" t="s">
        <v>32</v>
      </c>
      <c r="C73" s="207"/>
      <c r="D73" s="207"/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7"/>
      <c r="P73" s="207"/>
      <c r="Q73" s="207"/>
      <c r="R73" s="207"/>
      <c r="S73" s="207"/>
      <c r="T73" s="207"/>
      <c r="U73" s="207"/>
      <c r="V73" s="78">
        <v>0</v>
      </c>
      <c r="W73" s="78">
        <v>1</v>
      </c>
      <c r="X73" s="78">
        <v>2</v>
      </c>
      <c r="Y73" s="78">
        <v>14</v>
      </c>
      <c r="Z73" s="78">
        <v>5</v>
      </c>
      <c r="AA73" s="78">
        <v>0</v>
      </c>
      <c r="AB73" s="89">
        <f>SUM(V73:AA73)</f>
        <v>22</v>
      </c>
      <c r="AC73" s="79">
        <f t="shared" si="9"/>
        <v>0</v>
      </c>
      <c r="AD73" s="79">
        <f t="shared" si="9"/>
        <v>4.5454545454545456E-2</v>
      </c>
      <c r="AE73" s="79">
        <f t="shared" si="9"/>
        <v>9.0909090909090912E-2</v>
      </c>
      <c r="AF73" s="79">
        <f t="shared" si="9"/>
        <v>0.63636363636363635</v>
      </c>
      <c r="AG73" s="79">
        <f t="shared" si="9"/>
        <v>0.22727272727272727</v>
      </c>
      <c r="AH73" s="119">
        <f t="shared" si="9"/>
        <v>0</v>
      </c>
      <c r="AI73" s="80">
        <f>(V73+W73)/(V73+W73+X73+Y73+Z73)</f>
        <v>4.5454545454545456E-2</v>
      </c>
      <c r="AJ73" s="81">
        <f>(X73+Y73+Z73)/(V73+W73+X73+Y73+Z73)</f>
        <v>0.95454545454545459</v>
      </c>
      <c r="AK73" s="150">
        <v>4.045454545454545</v>
      </c>
      <c r="AL73" s="148">
        <v>0.72224997171687144</v>
      </c>
      <c r="AM73" s="149">
        <v>4</v>
      </c>
      <c r="AN73" s="149">
        <v>4</v>
      </c>
    </row>
    <row r="74" spans="1:40" s="11" customFormat="1" ht="19.5" thickBot="1" x14ac:dyDescent="0.3">
      <c r="A74" s="221" t="s">
        <v>33</v>
      </c>
      <c r="B74" s="221"/>
      <c r="C74" s="221"/>
      <c r="D74" s="221"/>
      <c r="E74" s="221"/>
      <c r="F74" s="221"/>
      <c r="G74" s="221"/>
      <c r="H74" s="221"/>
      <c r="I74" s="221"/>
      <c r="J74" s="221"/>
      <c r="K74" s="221"/>
      <c r="L74" s="221"/>
      <c r="M74" s="221"/>
      <c r="N74" s="221"/>
      <c r="O74" s="221"/>
      <c r="P74" s="221"/>
      <c r="Q74" s="221"/>
      <c r="R74" s="221"/>
      <c r="S74" s="221"/>
      <c r="T74" s="221"/>
      <c r="U74" s="221"/>
      <c r="V74" s="41">
        <f t="shared" ref="V74:AB74" si="10">SUM(V71:V73)</f>
        <v>2</v>
      </c>
      <c r="W74" s="41">
        <f t="shared" si="10"/>
        <v>5</v>
      </c>
      <c r="X74" s="41">
        <f t="shared" si="10"/>
        <v>10</v>
      </c>
      <c r="Y74" s="41">
        <f t="shared" si="10"/>
        <v>34</v>
      </c>
      <c r="Z74" s="41">
        <f t="shared" si="10"/>
        <v>13</v>
      </c>
      <c r="AA74" s="41">
        <f t="shared" si="10"/>
        <v>2</v>
      </c>
      <c r="AB74" s="12">
        <f t="shared" si="10"/>
        <v>66</v>
      </c>
      <c r="AC74" s="82">
        <f t="shared" si="9"/>
        <v>3.0303030303030304E-2</v>
      </c>
      <c r="AD74" s="82">
        <f t="shared" si="9"/>
        <v>7.575757575757576E-2</v>
      </c>
      <c r="AE74" s="82">
        <f t="shared" si="9"/>
        <v>0.15151515151515152</v>
      </c>
      <c r="AF74" s="82">
        <f t="shared" si="9"/>
        <v>0.51515151515151514</v>
      </c>
      <c r="AG74" s="82">
        <f t="shared" si="9"/>
        <v>0.19696969696969696</v>
      </c>
      <c r="AH74" s="120">
        <f t="shared" si="9"/>
        <v>3.0303030303030304E-2</v>
      </c>
      <c r="AI74" s="83">
        <f>(V74+W74)/(V74+W74+X74+Y74+Z74)</f>
        <v>0.109375</v>
      </c>
      <c r="AJ74" s="84">
        <f>(X74+Y74+Z74)/(V74+W74+X74+Y74+Z74)</f>
        <v>0.890625</v>
      </c>
      <c r="AK74" s="85">
        <f>AVERAGE(AK71:AK73)</f>
        <v>3.7929292929292928</v>
      </c>
      <c r="AL74" s="86"/>
      <c r="AM74" s="12">
        <v>3</v>
      </c>
      <c r="AN74" s="87"/>
    </row>
    <row r="75" spans="1:40" s="9" customFormat="1" ht="19.5" thickBot="1" x14ac:dyDescent="0.3">
      <c r="A75" s="13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88"/>
      <c r="AJ75" s="88"/>
      <c r="AK75" s="88"/>
      <c r="AL75" s="88"/>
      <c r="AM75" s="88"/>
      <c r="AN75" s="88"/>
    </row>
    <row r="76" spans="1:40" s="9" customFormat="1" ht="37.5" x14ac:dyDescent="0.25">
      <c r="A76" s="7"/>
      <c r="B76" s="212" t="s">
        <v>34</v>
      </c>
      <c r="C76" s="212"/>
      <c r="D76" s="212"/>
      <c r="E76" s="212"/>
      <c r="F76" s="212"/>
      <c r="G76" s="212"/>
      <c r="H76" s="212"/>
      <c r="I76" s="212"/>
      <c r="J76" s="212"/>
      <c r="K76" s="212"/>
      <c r="L76" s="212"/>
      <c r="M76" s="212"/>
      <c r="N76" s="212"/>
      <c r="O76" s="212"/>
      <c r="P76" s="212"/>
      <c r="Q76" s="212"/>
      <c r="R76" s="212"/>
      <c r="S76" s="212"/>
      <c r="T76" s="212"/>
      <c r="U76" s="215"/>
      <c r="V76" s="74">
        <v>1</v>
      </c>
      <c r="W76" s="74">
        <v>2</v>
      </c>
      <c r="X76" s="74">
        <v>3</v>
      </c>
      <c r="Y76" s="74">
        <v>4</v>
      </c>
      <c r="Z76" s="74">
        <v>5</v>
      </c>
      <c r="AA76" s="74" t="s">
        <v>12</v>
      </c>
      <c r="AB76" s="106" t="s">
        <v>13</v>
      </c>
      <c r="AC76" s="74">
        <v>1</v>
      </c>
      <c r="AD76" s="74">
        <v>2</v>
      </c>
      <c r="AE76" s="74">
        <v>3</v>
      </c>
      <c r="AF76" s="74">
        <v>4</v>
      </c>
      <c r="AG76" s="74">
        <v>5</v>
      </c>
      <c r="AH76" s="75" t="s">
        <v>12</v>
      </c>
      <c r="AI76" s="76" t="s">
        <v>14</v>
      </c>
      <c r="AJ76" s="77" t="s">
        <v>15</v>
      </c>
      <c r="AK76" s="121" t="s">
        <v>16</v>
      </c>
      <c r="AL76" s="112" t="s">
        <v>17</v>
      </c>
      <c r="AM76" s="112" t="s">
        <v>18</v>
      </c>
      <c r="AN76" s="112" t="s">
        <v>19</v>
      </c>
    </row>
    <row r="77" spans="1:40" s="11" customFormat="1" ht="18.75" x14ac:dyDescent="0.25">
      <c r="A77" s="10">
        <v>16</v>
      </c>
      <c r="B77" s="206" t="s">
        <v>112</v>
      </c>
      <c r="C77" s="207"/>
      <c r="D77" s="207"/>
      <c r="E77" s="207"/>
      <c r="F77" s="207"/>
      <c r="G77" s="207"/>
      <c r="H77" s="207"/>
      <c r="I77" s="207"/>
      <c r="J77" s="207"/>
      <c r="K77" s="207"/>
      <c r="L77" s="207"/>
      <c r="M77" s="207"/>
      <c r="N77" s="207"/>
      <c r="O77" s="207"/>
      <c r="P77" s="207"/>
      <c r="Q77" s="207"/>
      <c r="R77" s="207"/>
      <c r="S77" s="207"/>
      <c r="T77" s="207"/>
      <c r="U77" s="207"/>
      <c r="V77" s="78">
        <v>1</v>
      </c>
      <c r="W77" s="78">
        <v>0</v>
      </c>
      <c r="X77" s="78">
        <v>3</v>
      </c>
      <c r="Y77" s="78">
        <v>12</v>
      </c>
      <c r="Z77" s="78">
        <v>5</v>
      </c>
      <c r="AA77" s="78">
        <v>0</v>
      </c>
      <c r="AB77" s="89">
        <f t="shared" ref="AB77:AB84" si="11">SUM(V77:AA77)</f>
        <v>21</v>
      </c>
      <c r="AC77" s="79">
        <f t="shared" ref="AC77:AC85" si="12">V77/$AB77</f>
        <v>4.7619047619047616E-2</v>
      </c>
      <c r="AD77" s="79">
        <f t="shared" ref="AD77:AD85" si="13">W77/$AB77</f>
        <v>0</v>
      </c>
      <c r="AE77" s="79">
        <f t="shared" ref="AE77:AE85" si="14">X77/$AB77</f>
        <v>0.14285714285714285</v>
      </c>
      <c r="AF77" s="79">
        <f t="shared" ref="AF77:AF85" si="15">Y77/$AB77</f>
        <v>0.5714285714285714</v>
      </c>
      <c r="AG77" s="79">
        <f t="shared" ref="AG77:AG85" si="16">Z77/$AB77</f>
        <v>0.23809523809523808</v>
      </c>
      <c r="AH77" s="119">
        <f t="shared" ref="AH77:AH85" si="17">AA77/$AB77</f>
        <v>0</v>
      </c>
      <c r="AI77" s="80">
        <f t="shared" ref="AI77:AI85" si="18">(V77+W77)/(V77+W77+X77+Y77+Z77)</f>
        <v>4.7619047619047616E-2</v>
      </c>
      <c r="AJ77" s="81">
        <f t="shared" ref="AJ77:AJ85" si="19">(X77+Y77+Z77)/(V77+W77+X77+Y77+Z77)</f>
        <v>0.95238095238095233</v>
      </c>
      <c r="AK77" s="150">
        <v>3.9523809523809521</v>
      </c>
      <c r="AL77" s="148">
        <v>0.92066228749691259</v>
      </c>
      <c r="AM77" s="149">
        <v>4</v>
      </c>
      <c r="AN77" s="149">
        <v>4</v>
      </c>
    </row>
    <row r="78" spans="1:40" s="11" customFormat="1" ht="18.75" x14ac:dyDescent="0.25">
      <c r="A78" s="10">
        <v>17</v>
      </c>
      <c r="B78" s="206" t="s">
        <v>35</v>
      </c>
      <c r="C78" s="207"/>
      <c r="D78" s="207"/>
      <c r="E78" s="207"/>
      <c r="F78" s="207"/>
      <c r="G78" s="207"/>
      <c r="H78" s="207"/>
      <c r="I78" s="207"/>
      <c r="J78" s="207"/>
      <c r="K78" s="207"/>
      <c r="L78" s="207"/>
      <c r="M78" s="207"/>
      <c r="N78" s="207"/>
      <c r="O78" s="207"/>
      <c r="P78" s="207"/>
      <c r="Q78" s="207"/>
      <c r="R78" s="207"/>
      <c r="S78" s="207"/>
      <c r="T78" s="207"/>
      <c r="U78" s="207"/>
      <c r="V78" s="78">
        <v>0</v>
      </c>
      <c r="W78" s="78">
        <v>1</v>
      </c>
      <c r="X78" s="78">
        <v>5</v>
      </c>
      <c r="Y78" s="78">
        <v>13</v>
      </c>
      <c r="Z78" s="78">
        <v>1</v>
      </c>
      <c r="AA78" s="78">
        <v>1</v>
      </c>
      <c r="AB78" s="89">
        <f t="shared" si="11"/>
        <v>21</v>
      </c>
      <c r="AC78" s="79">
        <f t="shared" si="12"/>
        <v>0</v>
      </c>
      <c r="AD78" s="79">
        <f t="shared" si="13"/>
        <v>4.7619047619047616E-2</v>
      </c>
      <c r="AE78" s="79">
        <f t="shared" si="14"/>
        <v>0.23809523809523808</v>
      </c>
      <c r="AF78" s="79">
        <f t="shared" si="15"/>
        <v>0.61904761904761907</v>
      </c>
      <c r="AG78" s="79">
        <f t="shared" si="16"/>
        <v>4.7619047619047616E-2</v>
      </c>
      <c r="AH78" s="119">
        <f t="shared" si="17"/>
        <v>4.7619047619047616E-2</v>
      </c>
      <c r="AI78" s="80">
        <f t="shared" si="18"/>
        <v>0.05</v>
      </c>
      <c r="AJ78" s="81">
        <f t="shared" si="19"/>
        <v>0.95</v>
      </c>
      <c r="AK78" s="150">
        <v>3.7</v>
      </c>
      <c r="AL78" s="148">
        <v>0.65694668533178635</v>
      </c>
      <c r="AM78" s="149">
        <v>4</v>
      </c>
      <c r="AN78" s="149">
        <v>4</v>
      </c>
    </row>
    <row r="79" spans="1:40" s="11" customFormat="1" ht="18.75" x14ac:dyDescent="0.25">
      <c r="A79" s="10">
        <v>18</v>
      </c>
      <c r="B79" s="206" t="s">
        <v>75</v>
      </c>
      <c r="C79" s="207"/>
      <c r="D79" s="207"/>
      <c r="E79" s="207"/>
      <c r="F79" s="207"/>
      <c r="G79" s="207"/>
      <c r="H79" s="207"/>
      <c r="I79" s="207"/>
      <c r="J79" s="207"/>
      <c r="K79" s="207"/>
      <c r="L79" s="207"/>
      <c r="M79" s="207"/>
      <c r="N79" s="207"/>
      <c r="O79" s="207"/>
      <c r="P79" s="207"/>
      <c r="Q79" s="207"/>
      <c r="R79" s="207"/>
      <c r="S79" s="207"/>
      <c r="T79" s="207"/>
      <c r="U79" s="207"/>
      <c r="V79" s="78">
        <v>1</v>
      </c>
      <c r="W79" s="78">
        <v>4</v>
      </c>
      <c r="X79" s="78">
        <v>5</v>
      </c>
      <c r="Y79" s="78">
        <v>8</v>
      </c>
      <c r="Z79" s="78">
        <v>3</v>
      </c>
      <c r="AA79" s="78">
        <v>0</v>
      </c>
      <c r="AB79" s="89">
        <f t="shared" si="11"/>
        <v>21</v>
      </c>
      <c r="AC79" s="79">
        <f t="shared" si="12"/>
        <v>4.7619047619047616E-2</v>
      </c>
      <c r="AD79" s="79">
        <f t="shared" si="13"/>
        <v>0.19047619047619047</v>
      </c>
      <c r="AE79" s="79">
        <f t="shared" si="14"/>
        <v>0.23809523809523808</v>
      </c>
      <c r="AF79" s="79">
        <f t="shared" si="15"/>
        <v>0.38095238095238093</v>
      </c>
      <c r="AG79" s="79">
        <f t="shared" si="16"/>
        <v>0.14285714285714285</v>
      </c>
      <c r="AH79" s="119">
        <f t="shared" si="17"/>
        <v>0</v>
      </c>
      <c r="AI79" s="80">
        <f t="shared" si="18"/>
        <v>0.23809523809523808</v>
      </c>
      <c r="AJ79" s="81">
        <f t="shared" si="19"/>
        <v>0.76190476190476186</v>
      </c>
      <c r="AK79" s="150">
        <v>3.3809523809523805</v>
      </c>
      <c r="AL79" s="148">
        <v>1.1169686869465267</v>
      </c>
      <c r="AM79" s="149">
        <v>4</v>
      </c>
      <c r="AN79" s="149">
        <v>4</v>
      </c>
    </row>
    <row r="80" spans="1:40" s="11" customFormat="1" ht="18.75" x14ac:dyDescent="0.25">
      <c r="A80" s="10">
        <v>19</v>
      </c>
      <c r="B80" s="206" t="s">
        <v>76</v>
      </c>
      <c r="C80" s="207"/>
      <c r="D80" s="207"/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7"/>
      <c r="P80" s="207"/>
      <c r="Q80" s="207"/>
      <c r="R80" s="207"/>
      <c r="S80" s="207"/>
      <c r="T80" s="207"/>
      <c r="U80" s="207"/>
      <c r="V80" s="78">
        <v>3</v>
      </c>
      <c r="W80" s="78">
        <v>5</v>
      </c>
      <c r="X80" s="78">
        <v>5</v>
      </c>
      <c r="Y80" s="78">
        <v>7</v>
      </c>
      <c r="Z80" s="78">
        <v>1</v>
      </c>
      <c r="AA80" s="78">
        <v>0</v>
      </c>
      <c r="AB80" s="89">
        <f t="shared" si="11"/>
        <v>21</v>
      </c>
      <c r="AC80" s="79">
        <f t="shared" si="12"/>
        <v>0.14285714285714285</v>
      </c>
      <c r="AD80" s="79">
        <f t="shared" si="13"/>
        <v>0.23809523809523808</v>
      </c>
      <c r="AE80" s="79">
        <f t="shared" si="14"/>
        <v>0.23809523809523808</v>
      </c>
      <c r="AF80" s="79">
        <f t="shared" si="15"/>
        <v>0.33333333333333331</v>
      </c>
      <c r="AG80" s="79">
        <f t="shared" si="16"/>
        <v>4.7619047619047616E-2</v>
      </c>
      <c r="AH80" s="119">
        <f t="shared" si="17"/>
        <v>0</v>
      </c>
      <c r="AI80" s="80">
        <f t="shared" si="18"/>
        <v>0.38095238095238093</v>
      </c>
      <c r="AJ80" s="81">
        <f t="shared" si="19"/>
        <v>0.61904761904761907</v>
      </c>
      <c r="AK80" s="150">
        <v>2.9047619047619051</v>
      </c>
      <c r="AL80" s="148">
        <v>1.1791845447071423</v>
      </c>
      <c r="AM80" s="149">
        <v>3</v>
      </c>
      <c r="AN80" s="149">
        <v>4</v>
      </c>
    </row>
    <row r="81" spans="1:40" s="11" customFormat="1" ht="18.75" x14ac:dyDescent="0.25">
      <c r="A81" s="10">
        <v>20</v>
      </c>
      <c r="B81" s="206" t="s">
        <v>77</v>
      </c>
      <c r="C81" s="207"/>
      <c r="D81" s="207"/>
      <c r="E81" s="207"/>
      <c r="F81" s="207"/>
      <c r="G81" s="207"/>
      <c r="H81" s="207"/>
      <c r="I81" s="207"/>
      <c r="J81" s="207"/>
      <c r="K81" s="207"/>
      <c r="L81" s="207"/>
      <c r="M81" s="207"/>
      <c r="N81" s="207"/>
      <c r="O81" s="207"/>
      <c r="P81" s="207"/>
      <c r="Q81" s="207"/>
      <c r="R81" s="207"/>
      <c r="S81" s="207"/>
      <c r="T81" s="207"/>
      <c r="U81" s="207"/>
      <c r="V81" s="78">
        <v>3</v>
      </c>
      <c r="W81" s="78">
        <v>4</v>
      </c>
      <c r="X81" s="78">
        <v>9</v>
      </c>
      <c r="Y81" s="78">
        <v>5</v>
      </c>
      <c r="Z81" s="78">
        <v>0</v>
      </c>
      <c r="AA81" s="78">
        <v>0</v>
      </c>
      <c r="AB81" s="89">
        <f t="shared" si="11"/>
        <v>21</v>
      </c>
      <c r="AC81" s="79">
        <f t="shared" si="12"/>
        <v>0.14285714285714285</v>
      </c>
      <c r="AD81" s="79">
        <f t="shared" si="13"/>
        <v>0.19047619047619047</v>
      </c>
      <c r="AE81" s="79">
        <f t="shared" si="14"/>
        <v>0.42857142857142855</v>
      </c>
      <c r="AF81" s="79">
        <f t="shared" si="15"/>
        <v>0.23809523809523808</v>
      </c>
      <c r="AG81" s="79">
        <f t="shared" si="16"/>
        <v>0</v>
      </c>
      <c r="AH81" s="119">
        <f t="shared" si="17"/>
        <v>0</v>
      </c>
      <c r="AI81" s="80">
        <f t="shared" si="18"/>
        <v>0.33333333333333331</v>
      </c>
      <c r="AJ81" s="81">
        <f t="shared" si="19"/>
        <v>0.66666666666666663</v>
      </c>
      <c r="AK81" s="150">
        <v>2.7619047619047619</v>
      </c>
      <c r="AL81" s="148">
        <v>0.99522670305623839</v>
      </c>
      <c r="AM81" s="149">
        <v>3</v>
      </c>
      <c r="AN81" s="149">
        <v>3</v>
      </c>
    </row>
    <row r="82" spans="1:40" s="11" customFormat="1" ht="18.75" x14ac:dyDescent="0.25">
      <c r="A82" s="10">
        <v>21</v>
      </c>
      <c r="B82" s="206" t="s">
        <v>36</v>
      </c>
      <c r="C82" s="207"/>
      <c r="D82" s="207"/>
      <c r="E82" s="207"/>
      <c r="F82" s="207"/>
      <c r="G82" s="207"/>
      <c r="H82" s="207"/>
      <c r="I82" s="207"/>
      <c r="J82" s="207"/>
      <c r="K82" s="207"/>
      <c r="L82" s="207"/>
      <c r="M82" s="207"/>
      <c r="N82" s="207"/>
      <c r="O82" s="207"/>
      <c r="P82" s="207"/>
      <c r="Q82" s="207"/>
      <c r="R82" s="207"/>
      <c r="S82" s="207"/>
      <c r="T82" s="207"/>
      <c r="U82" s="207"/>
      <c r="V82" s="78">
        <v>1</v>
      </c>
      <c r="W82" s="78">
        <v>0</v>
      </c>
      <c r="X82" s="78">
        <v>7</v>
      </c>
      <c r="Y82" s="78">
        <v>10</v>
      </c>
      <c r="Z82" s="78">
        <v>3</v>
      </c>
      <c r="AA82" s="78">
        <v>0</v>
      </c>
      <c r="AB82" s="89">
        <f t="shared" si="11"/>
        <v>21</v>
      </c>
      <c r="AC82" s="79">
        <f t="shared" si="12"/>
        <v>4.7619047619047616E-2</v>
      </c>
      <c r="AD82" s="79">
        <f t="shared" si="13"/>
        <v>0</v>
      </c>
      <c r="AE82" s="79">
        <f t="shared" si="14"/>
        <v>0.33333333333333331</v>
      </c>
      <c r="AF82" s="79">
        <f t="shared" si="15"/>
        <v>0.47619047619047616</v>
      </c>
      <c r="AG82" s="79">
        <f t="shared" si="16"/>
        <v>0.14285714285714285</v>
      </c>
      <c r="AH82" s="119">
        <f t="shared" si="17"/>
        <v>0</v>
      </c>
      <c r="AI82" s="80">
        <f t="shared" si="18"/>
        <v>4.7619047619047616E-2</v>
      </c>
      <c r="AJ82" s="81">
        <f t="shared" si="19"/>
        <v>0.95238095238095233</v>
      </c>
      <c r="AK82" s="150">
        <v>3.6666666666666665</v>
      </c>
      <c r="AL82" s="148">
        <v>0.91287092917527668</v>
      </c>
      <c r="AM82" s="149">
        <v>4</v>
      </c>
      <c r="AN82" s="149">
        <v>4</v>
      </c>
    </row>
    <row r="83" spans="1:40" s="11" customFormat="1" ht="18.75" x14ac:dyDescent="0.25">
      <c r="A83" s="10">
        <v>22</v>
      </c>
      <c r="B83" s="206" t="s">
        <v>37</v>
      </c>
      <c r="C83" s="207"/>
      <c r="D83" s="207"/>
      <c r="E83" s="207"/>
      <c r="F83" s="207"/>
      <c r="G83" s="207"/>
      <c r="H83" s="207"/>
      <c r="I83" s="207"/>
      <c r="J83" s="207"/>
      <c r="K83" s="207"/>
      <c r="L83" s="207"/>
      <c r="M83" s="207"/>
      <c r="N83" s="207"/>
      <c r="O83" s="207"/>
      <c r="P83" s="207"/>
      <c r="Q83" s="207"/>
      <c r="R83" s="207"/>
      <c r="S83" s="207"/>
      <c r="T83" s="207"/>
      <c r="U83" s="207"/>
      <c r="V83" s="78">
        <v>1</v>
      </c>
      <c r="W83" s="78">
        <v>0</v>
      </c>
      <c r="X83" s="78">
        <v>10</v>
      </c>
      <c r="Y83" s="78">
        <v>9</v>
      </c>
      <c r="Z83" s="78">
        <v>1</v>
      </c>
      <c r="AA83" s="78">
        <v>0</v>
      </c>
      <c r="AB83" s="89">
        <f t="shared" si="11"/>
        <v>21</v>
      </c>
      <c r="AC83" s="79">
        <f t="shared" si="12"/>
        <v>4.7619047619047616E-2</v>
      </c>
      <c r="AD83" s="79">
        <f t="shared" si="13"/>
        <v>0</v>
      </c>
      <c r="AE83" s="79">
        <f t="shared" si="14"/>
        <v>0.47619047619047616</v>
      </c>
      <c r="AF83" s="79">
        <f t="shared" si="15"/>
        <v>0.42857142857142855</v>
      </c>
      <c r="AG83" s="79">
        <f t="shared" si="16"/>
        <v>4.7619047619047616E-2</v>
      </c>
      <c r="AH83" s="119">
        <f t="shared" si="17"/>
        <v>0</v>
      </c>
      <c r="AI83" s="80">
        <f t="shared" si="18"/>
        <v>4.7619047619047616E-2</v>
      </c>
      <c r="AJ83" s="81">
        <f t="shared" si="19"/>
        <v>0.95238095238095233</v>
      </c>
      <c r="AK83" s="150">
        <v>3.4285714285714284</v>
      </c>
      <c r="AL83" s="148">
        <v>0.81064348337777759</v>
      </c>
      <c r="AM83" s="149">
        <v>3</v>
      </c>
      <c r="AN83" s="149">
        <v>3</v>
      </c>
    </row>
    <row r="84" spans="1:40" s="11" customFormat="1" ht="18.75" x14ac:dyDescent="0.25">
      <c r="A84" s="10">
        <v>23</v>
      </c>
      <c r="B84" s="206" t="s">
        <v>78</v>
      </c>
      <c r="C84" s="207"/>
      <c r="D84" s="207"/>
      <c r="E84" s="207"/>
      <c r="F84" s="207"/>
      <c r="G84" s="207"/>
      <c r="H84" s="207"/>
      <c r="I84" s="207"/>
      <c r="J84" s="207"/>
      <c r="K84" s="207"/>
      <c r="L84" s="207"/>
      <c r="M84" s="207"/>
      <c r="N84" s="207"/>
      <c r="O84" s="207"/>
      <c r="P84" s="207"/>
      <c r="Q84" s="207"/>
      <c r="R84" s="207"/>
      <c r="S84" s="207"/>
      <c r="T84" s="207"/>
      <c r="U84" s="207"/>
      <c r="V84" s="78">
        <v>3</v>
      </c>
      <c r="W84" s="78">
        <v>1</v>
      </c>
      <c r="X84" s="78">
        <v>7</v>
      </c>
      <c r="Y84" s="78">
        <v>6</v>
      </c>
      <c r="Z84" s="78">
        <v>1</v>
      </c>
      <c r="AA84" s="78">
        <v>3</v>
      </c>
      <c r="AB84" s="89">
        <f t="shared" si="11"/>
        <v>21</v>
      </c>
      <c r="AC84" s="79">
        <f t="shared" si="12"/>
        <v>0.14285714285714285</v>
      </c>
      <c r="AD84" s="79">
        <f t="shared" si="13"/>
        <v>4.7619047619047616E-2</v>
      </c>
      <c r="AE84" s="79">
        <f t="shared" si="14"/>
        <v>0.33333333333333331</v>
      </c>
      <c r="AF84" s="79">
        <f t="shared" si="15"/>
        <v>0.2857142857142857</v>
      </c>
      <c r="AG84" s="79">
        <f t="shared" si="16"/>
        <v>4.7619047619047616E-2</v>
      </c>
      <c r="AH84" s="119">
        <f t="shared" si="17"/>
        <v>0.14285714285714285</v>
      </c>
      <c r="AI84" s="80">
        <f t="shared" si="18"/>
        <v>0.22222222222222221</v>
      </c>
      <c r="AJ84" s="81">
        <f t="shared" si="19"/>
        <v>0.77777777777777779</v>
      </c>
      <c r="AK84" s="150">
        <v>3.0555555555555554</v>
      </c>
      <c r="AL84" s="148">
        <v>1.1617543641469048</v>
      </c>
      <c r="AM84" s="149">
        <v>3</v>
      </c>
      <c r="AN84" s="149">
        <v>3</v>
      </c>
    </row>
    <row r="85" spans="1:40" s="11" customFormat="1" ht="19.5" thickBot="1" x14ac:dyDescent="0.3">
      <c r="A85" s="221" t="s">
        <v>38</v>
      </c>
      <c r="B85" s="221"/>
      <c r="C85" s="221"/>
      <c r="D85" s="221"/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41">
        <f t="shared" ref="V85:AB85" si="20">SUM(V77:V84)</f>
        <v>13</v>
      </c>
      <c r="W85" s="41">
        <f t="shared" si="20"/>
        <v>15</v>
      </c>
      <c r="X85" s="41">
        <f t="shared" si="20"/>
        <v>51</v>
      </c>
      <c r="Y85" s="41">
        <f t="shared" si="20"/>
        <v>70</v>
      </c>
      <c r="Z85" s="41">
        <f t="shared" si="20"/>
        <v>15</v>
      </c>
      <c r="AA85" s="41">
        <f t="shared" si="20"/>
        <v>4</v>
      </c>
      <c r="AB85" s="12">
        <f t="shared" si="20"/>
        <v>168</v>
      </c>
      <c r="AC85" s="82">
        <f t="shared" si="12"/>
        <v>7.7380952380952384E-2</v>
      </c>
      <c r="AD85" s="82">
        <f t="shared" si="13"/>
        <v>8.9285714285714288E-2</v>
      </c>
      <c r="AE85" s="82">
        <f t="shared" si="14"/>
        <v>0.30357142857142855</v>
      </c>
      <c r="AF85" s="82">
        <f t="shared" si="15"/>
        <v>0.41666666666666669</v>
      </c>
      <c r="AG85" s="82">
        <f t="shared" si="16"/>
        <v>8.9285714285714288E-2</v>
      </c>
      <c r="AH85" s="120">
        <f t="shared" si="17"/>
        <v>2.3809523809523808E-2</v>
      </c>
      <c r="AI85" s="83">
        <f t="shared" si="18"/>
        <v>0.17073170731707318</v>
      </c>
      <c r="AJ85" s="84">
        <f t="shared" si="19"/>
        <v>0.82926829268292679</v>
      </c>
      <c r="AK85" s="85">
        <f>AVERAGE(AK77:AK84)</f>
        <v>3.356349206349206</v>
      </c>
      <c r="AL85" s="86"/>
      <c r="AM85" s="12">
        <f>MEDIAN(AM77:AM84)</f>
        <v>3.5</v>
      </c>
      <c r="AN85" s="87"/>
    </row>
    <row r="86" spans="1:40" s="9" customFormat="1" ht="19.5" thickBot="1" x14ac:dyDescent="0.3">
      <c r="A86" s="15"/>
      <c r="B86" s="16"/>
      <c r="C86" s="16"/>
      <c r="D86" s="17"/>
      <c r="E86" s="18"/>
      <c r="F86" s="19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90"/>
      <c r="W86" s="90"/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  <c r="AN86" s="90"/>
    </row>
    <row r="87" spans="1:40" s="9" customFormat="1" ht="37.5" x14ac:dyDescent="0.25">
      <c r="A87" s="7"/>
      <c r="B87" s="212" t="s">
        <v>39</v>
      </c>
      <c r="C87" s="212"/>
      <c r="D87" s="212"/>
      <c r="E87" s="212"/>
      <c r="F87" s="212"/>
      <c r="G87" s="212"/>
      <c r="H87" s="212"/>
      <c r="I87" s="212"/>
      <c r="J87" s="212"/>
      <c r="K87" s="212"/>
      <c r="L87" s="212"/>
      <c r="M87" s="212"/>
      <c r="N87" s="212"/>
      <c r="O87" s="212"/>
      <c r="P87" s="212"/>
      <c r="Q87" s="212"/>
      <c r="R87" s="212"/>
      <c r="S87" s="212"/>
      <c r="T87" s="212"/>
      <c r="U87" s="212"/>
      <c r="V87" s="74">
        <v>1</v>
      </c>
      <c r="W87" s="74">
        <v>2</v>
      </c>
      <c r="X87" s="74">
        <v>3</v>
      </c>
      <c r="Y87" s="74">
        <v>4</v>
      </c>
      <c r="Z87" s="74">
        <v>5</v>
      </c>
      <c r="AA87" s="74" t="s">
        <v>12</v>
      </c>
      <c r="AB87" s="106" t="s">
        <v>13</v>
      </c>
      <c r="AC87" s="74">
        <v>1</v>
      </c>
      <c r="AD87" s="74">
        <v>2</v>
      </c>
      <c r="AE87" s="74">
        <v>3</v>
      </c>
      <c r="AF87" s="74">
        <v>4</v>
      </c>
      <c r="AG87" s="74">
        <v>5</v>
      </c>
      <c r="AH87" s="75" t="s">
        <v>12</v>
      </c>
      <c r="AI87" s="76" t="s">
        <v>14</v>
      </c>
      <c r="AJ87" s="77" t="s">
        <v>15</v>
      </c>
      <c r="AK87" s="121" t="s">
        <v>16</v>
      </c>
      <c r="AL87" s="112" t="s">
        <v>17</v>
      </c>
      <c r="AM87" s="112" t="s">
        <v>18</v>
      </c>
      <c r="AN87" s="112" t="s">
        <v>19</v>
      </c>
    </row>
    <row r="88" spans="1:40" s="11" customFormat="1" ht="18.75" x14ac:dyDescent="0.25">
      <c r="A88" s="10">
        <v>24</v>
      </c>
      <c r="B88" s="206" t="s">
        <v>79</v>
      </c>
      <c r="C88" s="207"/>
      <c r="D88" s="207"/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7"/>
      <c r="P88" s="207"/>
      <c r="Q88" s="207"/>
      <c r="R88" s="207"/>
      <c r="S88" s="207"/>
      <c r="T88" s="207"/>
      <c r="U88" s="207"/>
      <c r="V88" s="78">
        <v>3</v>
      </c>
      <c r="W88" s="78">
        <v>0</v>
      </c>
      <c r="X88" s="78">
        <v>2</v>
      </c>
      <c r="Y88" s="78">
        <v>12</v>
      </c>
      <c r="Z88" s="78">
        <v>4</v>
      </c>
      <c r="AA88" s="78">
        <v>0</v>
      </c>
      <c r="AB88" s="89">
        <f>SUM(V88:AA88)</f>
        <v>21</v>
      </c>
      <c r="AC88" s="79">
        <f t="shared" ref="AC88:AH90" si="21">V88/$AB88</f>
        <v>0.14285714285714285</v>
      </c>
      <c r="AD88" s="79">
        <f t="shared" si="21"/>
        <v>0</v>
      </c>
      <c r="AE88" s="79">
        <f t="shared" si="21"/>
        <v>9.5238095238095233E-2</v>
      </c>
      <c r="AF88" s="79">
        <f t="shared" si="21"/>
        <v>0.5714285714285714</v>
      </c>
      <c r="AG88" s="79">
        <f t="shared" si="21"/>
        <v>0.19047619047619047</v>
      </c>
      <c r="AH88" s="119">
        <f t="shared" si="21"/>
        <v>0</v>
      </c>
      <c r="AI88" s="80">
        <f>(V88+W88)/(V88+W88+X88+Y88+Z88)</f>
        <v>0.14285714285714285</v>
      </c>
      <c r="AJ88" s="81">
        <f>(X88+Y88+Z88)/(V88+W88+X88+Y88+Z88)</f>
        <v>0.8571428571428571</v>
      </c>
      <c r="AK88" s="150">
        <v>3.6666666666666665</v>
      </c>
      <c r="AL88" s="148">
        <v>1.2382783747337807</v>
      </c>
      <c r="AM88" s="149">
        <v>4</v>
      </c>
      <c r="AN88" s="149">
        <v>4</v>
      </c>
    </row>
    <row r="89" spans="1:40" s="11" customFormat="1" ht="18.75" x14ac:dyDescent="0.25">
      <c r="A89" s="10">
        <v>25</v>
      </c>
      <c r="B89" s="206" t="s">
        <v>40</v>
      </c>
      <c r="C89" s="207"/>
      <c r="D89" s="207"/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7"/>
      <c r="P89" s="207"/>
      <c r="Q89" s="207"/>
      <c r="R89" s="207"/>
      <c r="S89" s="207"/>
      <c r="T89" s="207"/>
      <c r="U89" s="207"/>
      <c r="V89" s="78">
        <v>3</v>
      </c>
      <c r="W89" s="78">
        <v>0</v>
      </c>
      <c r="X89" s="78">
        <v>4</v>
      </c>
      <c r="Y89" s="78">
        <v>11</v>
      </c>
      <c r="Z89" s="78">
        <v>3</v>
      </c>
      <c r="AA89" s="78">
        <v>0</v>
      </c>
      <c r="AB89" s="89">
        <f>SUM(V89:AA89)</f>
        <v>21</v>
      </c>
      <c r="AC89" s="79">
        <f t="shared" si="21"/>
        <v>0.14285714285714285</v>
      </c>
      <c r="AD89" s="79">
        <f t="shared" si="21"/>
        <v>0</v>
      </c>
      <c r="AE89" s="79">
        <f t="shared" si="21"/>
        <v>0.19047619047619047</v>
      </c>
      <c r="AF89" s="79">
        <f t="shared" si="21"/>
        <v>0.52380952380952384</v>
      </c>
      <c r="AG89" s="79">
        <f t="shared" si="21"/>
        <v>0.14285714285714285</v>
      </c>
      <c r="AH89" s="119">
        <f t="shared" si="21"/>
        <v>0</v>
      </c>
      <c r="AI89" s="80">
        <f>(V89+W89)/(V89+W89+X89+Y89+Z89)</f>
        <v>0.14285714285714285</v>
      </c>
      <c r="AJ89" s="81">
        <f>(X89+Y89+Z89)/(V89+W89+X89+Y89+Z89)</f>
        <v>0.8571428571428571</v>
      </c>
      <c r="AK89" s="150">
        <v>3.5238095238095237</v>
      </c>
      <c r="AL89" s="148">
        <v>1.2090925365350502</v>
      </c>
      <c r="AM89" s="149">
        <v>4</v>
      </c>
      <c r="AN89" s="149">
        <v>4</v>
      </c>
    </row>
    <row r="90" spans="1:40" s="11" customFormat="1" ht="19.5" thickBot="1" x14ac:dyDescent="0.3">
      <c r="A90" s="221" t="s">
        <v>41</v>
      </c>
      <c r="B90" s="221"/>
      <c r="C90" s="221"/>
      <c r="D90" s="221"/>
      <c r="E90" s="221"/>
      <c r="F90" s="221"/>
      <c r="G90" s="221"/>
      <c r="H90" s="221"/>
      <c r="I90" s="221"/>
      <c r="J90" s="221"/>
      <c r="K90" s="221"/>
      <c r="L90" s="221"/>
      <c r="M90" s="221"/>
      <c r="N90" s="221"/>
      <c r="O90" s="221"/>
      <c r="P90" s="221"/>
      <c r="Q90" s="221"/>
      <c r="R90" s="221"/>
      <c r="S90" s="221"/>
      <c r="T90" s="221"/>
      <c r="U90" s="221"/>
      <c r="V90" s="41">
        <f t="shared" ref="V90:AB90" si="22">SUM(V88:V89)</f>
        <v>6</v>
      </c>
      <c r="W90" s="41">
        <f t="shared" si="22"/>
        <v>0</v>
      </c>
      <c r="X90" s="41">
        <f t="shared" si="22"/>
        <v>6</v>
      </c>
      <c r="Y90" s="41">
        <f t="shared" si="22"/>
        <v>23</v>
      </c>
      <c r="Z90" s="41">
        <f t="shared" si="22"/>
        <v>7</v>
      </c>
      <c r="AA90" s="41">
        <f t="shared" si="22"/>
        <v>0</v>
      </c>
      <c r="AB90" s="12">
        <f t="shared" si="22"/>
        <v>42</v>
      </c>
      <c r="AC90" s="82">
        <f t="shared" si="21"/>
        <v>0.14285714285714285</v>
      </c>
      <c r="AD90" s="82">
        <f t="shared" si="21"/>
        <v>0</v>
      </c>
      <c r="AE90" s="82">
        <f t="shared" si="21"/>
        <v>0.14285714285714285</v>
      </c>
      <c r="AF90" s="82">
        <f t="shared" si="21"/>
        <v>0.54761904761904767</v>
      </c>
      <c r="AG90" s="82">
        <f t="shared" si="21"/>
        <v>0.16666666666666666</v>
      </c>
      <c r="AH90" s="120">
        <f t="shared" si="21"/>
        <v>0</v>
      </c>
      <c r="AI90" s="83">
        <f>(V90+W90)/(V90+W90+X90+Y90+Z90)</f>
        <v>0.14285714285714285</v>
      </c>
      <c r="AJ90" s="84">
        <f>(X90+Y90+Z90)/(V90+W90+X90+Y90+Z90)</f>
        <v>0.8571428571428571</v>
      </c>
      <c r="AK90" s="85">
        <f>AVERAGE(AK88:AK89)</f>
        <v>3.5952380952380949</v>
      </c>
      <c r="AL90" s="86"/>
      <c r="AM90" s="12">
        <v>3</v>
      </c>
      <c r="AN90" s="87"/>
    </row>
    <row r="91" spans="1:40" s="9" customFormat="1" ht="19.5" thickBot="1" x14ac:dyDescent="0.3">
      <c r="A91" s="15"/>
      <c r="B91" s="16"/>
      <c r="C91" s="16"/>
      <c r="D91" s="17"/>
      <c r="E91" s="21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</row>
    <row r="92" spans="1:40" s="9" customFormat="1" ht="37.5" x14ac:dyDescent="0.25">
      <c r="A92" s="7"/>
      <c r="B92" s="212" t="s">
        <v>42</v>
      </c>
      <c r="C92" s="212"/>
      <c r="D92" s="212"/>
      <c r="E92" s="212"/>
      <c r="F92" s="212"/>
      <c r="G92" s="212"/>
      <c r="H92" s="212"/>
      <c r="I92" s="212"/>
      <c r="J92" s="212"/>
      <c r="K92" s="212"/>
      <c r="L92" s="212"/>
      <c r="M92" s="212"/>
      <c r="N92" s="212"/>
      <c r="O92" s="212"/>
      <c r="P92" s="212"/>
      <c r="Q92" s="212"/>
      <c r="R92" s="212"/>
      <c r="S92" s="212"/>
      <c r="T92" s="212"/>
      <c r="U92" s="215"/>
      <c r="V92" s="74">
        <v>1</v>
      </c>
      <c r="W92" s="74">
        <v>2</v>
      </c>
      <c r="X92" s="74">
        <v>3</v>
      </c>
      <c r="Y92" s="74">
        <v>4</v>
      </c>
      <c r="Z92" s="74">
        <v>5</v>
      </c>
      <c r="AA92" s="74" t="s">
        <v>12</v>
      </c>
      <c r="AB92" s="106" t="s">
        <v>13</v>
      </c>
      <c r="AC92" s="74">
        <v>1</v>
      </c>
      <c r="AD92" s="74">
        <v>2</v>
      </c>
      <c r="AE92" s="74">
        <v>3</v>
      </c>
      <c r="AF92" s="74">
        <v>4</v>
      </c>
      <c r="AG92" s="74">
        <v>5</v>
      </c>
      <c r="AH92" s="75" t="s">
        <v>12</v>
      </c>
      <c r="AI92" s="76" t="s">
        <v>14</v>
      </c>
      <c r="AJ92" s="77" t="s">
        <v>15</v>
      </c>
      <c r="AK92" s="121" t="s">
        <v>16</v>
      </c>
      <c r="AL92" s="112" t="s">
        <v>17</v>
      </c>
      <c r="AM92" s="112" t="s">
        <v>18</v>
      </c>
      <c r="AN92" s="112" t="s">
        <v>19</v>
      </c>
    </row>
    <row r="93" spans="1:40" s="11" customFormat="1" ht="18.75" x14ac:dyDescent="0.25">
      <c r="A93" s="10">
        <v>26</v>
      </c>
      <c r="B93" s="206" t="s">
        <v>43</v>
      </c>
      <c r="C93" s="207"/>
      <c r="D93" s="207"/>
      <c r="E93" s="207"/>
      <c r="F93" s="207"/>
      <c r="G93" s="207"/>
      <c r="H93" s="207"/>
      <c r="I93" s="207"/>
      <c r="J93" s="207"/>
      <c r="K93" s="207"/>
      <c r="L93" s="207"/>
      <c r="M93" s="207"/>
      <c r="N93" s="207"/>
      <c r="O93" s="207"/>
      <c r="P93" s="207"/>
      <c r="Q93" s="207"/>
      <c r="R93" s="207"/>
      <c r="S93" s="207"/>
      <c r="T93" s="207"/>
      <c r="U93" s="207"/>
      <c r="V93" s="78">
        <v>2</v>
      </c>
      <c r="W93" s="78">
        <v>0</v>
      </c>
      <c r="X93" s="78">
        <v>6</v>
      </c>
      <c r="Y93" s="78">
        <v>11</v>
      </c>
      <c r="Z93" s="78">
        <v>2</v>
      </c>
      <c r="AA93" s="78">
        <v>0</v>
      </c>
      <c r="AB93" s="89">
        <f>SUM(V93:AA93)</f>
        <v>21</v>
      </c>
      <c r="AC93" s="79">
        <f t="shared" ref="AC93:AH98" si="23">V93/$AB93</f>
        <v>9.5238095238095233E-2</v>
      </c>
      <c r="AD93" s="79">
        <f t="shared" si="23"/>
        <v>0</v>
      </c>
      <c r="AE93" s="79">
        <f t="shared" si="23"/>
        <v>0.2857142857142857</v>
      </c>
      <c r="AF93" s="79">
        <f t="shared" si="23"/>
        <v>0.52380952380952384</v>
      </c>
      <c r="AG93" s="79">
        <f t="shared" si="23"/>
        <v>9.5238095238095233E-2</v>
      </c>
      <c r="AH93" s="119">
        <f t="shared" si="23"/>
        <v>0</v>
      </c>
      <c r="AI93" s="80">
        <f t="shared" ref="AI93:AI98" si="24">(V93+W93)/(V93+W93+X93+Y93+Z93)</f>
        <v>9.5238095238095233E-2</v>
      </c>
      <c r="AJ93" s="81">
        <f t="shared" ref="AJ93:AJ98" si="25">(X93+Y93+Z93)/(V93+W93+X93+Y93+Z93)</f>
        <v>0.90476190476190477</v>
      </c>
      <c r="AK93" s="150">
        <v>3.5238095238095242</v>
      </c>
      <c r="AL93" s="148">
        <v>1.0304876330673558</v>
      </c>
      <c r="AM93" s="149">
        <v>4</v>
      </c>
      <c r="AN93" s="149">
        <v>4</v>
      </c>
    </row>
    <row r="94" spans="1:40" s="11" customFormat="1" ht="18.75" x14ac:dyDescent="0.25">
      <c r="A94" s="10">
        <v>27</v>
      </c>
      <c r="B94" s="206" t="s">
        <v>44</v>
      </c>
      <c r="C94" s="207"/>
      <c r="D94" s="207"/>
      <c r="E94" s="207"/>
      <c r="F94" s="207"/>
      <c r="G94" s="207"/>
      <c r="H94" s="207"/>
      <c r="I94" s="207"/>
      <c r="J94" s="207"/>
      <c r="K94" s="207"/>
      <c r="L94" s="207"/>
      <c r="M94" s="207"/>
      <c r="N94" s="207"/>
      <c r="O94" s="207"/>
      <c r="P94" s="207"/>
      <c r="Q94" s="207"/>
      <c r="R94" s="207"/>
      <c r="S94" s="207"/>
      <c r="T94" s="207"/>
      <c r="U94" s="207"/>
      <c r="V94" s="78">
        <v>1</v>
      </c>
      <c r="W94" s="78">
        <v>0</v>
      </c>
      <c r="X94" s="78">
        <v>4</v>
      </c>
      <c r="Y94" s="78">
        <v>11</v>
      </c>
      <c r="Z94" s="78">
        <v>4</v>
      </c>
      <c r="AA94" s="78">
        <v>1</v>
      </c>
      <c r="AB94" s="89">
        <f>SUM(V94:AA94)</f>
        <v>21</v>
      </c>
      <c r="AC94" s="79">
        <f t="shared" si="23"/>
        <v>4.7619047619047616E-2</v>
      </c>
      <c r="AD94" s="79">
        <f t="shared" si="23"/>
        <v>0</v>
      </c>
      <c r="AE94" s="79">
        <f t="shared" si="23"/>
        <v>0.19047619047619047</v>
      </c>
      <c r="AF94" s="79">
        <f t="shared" si="23"/>
        <v>0.52380952380952384</v>
      </c>
      <c r="AG94" s="79">
        <f t="shared" si="23"/>
        <v>0.19047619047619047</v>
      </c>
      <c r="AH94" s="119">
        <f t="shared" si="23"/>
        <v>4.7619047619047616E-2</v>
      </c>
      <c r="AI94" s="80">
        <f t="shared" si="24"/>
        <v>0.05</v>
      </c>
      <c r="AJ94" s="81">
        <f t="shared" si="25"/>
        <v>0.95</v>
      </c>
      <c r="AK94" s="150">
        <v>3.8500000000000005</v>
      </c>
      <c r="AL94" s="148">
        <v>0.93330200448672929</v>
      </c>
      <c r="AM94" s="149">
        <v>4</v>
      </c>
      <c r="AN94" s="149">
        <v>4</v>
      </c>
    </row>
    <row r="95" spans="1:40" s="11" customFormat="1" ht="18.75" x14ac:dyDescent="0.25">
      <c r="A95" s="10">
        <v>28</v>
      </c>
      <c r="B95" s="206" t="s">
        <v>80</v>
      </c>
      <c r="C95" s="207"/>
      <c r="D95" s="207"/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7"/>
      <c r="P95" s="207"/>
      <c r="Q95" s="207"/>
      <c r="R95" s="207"/>
      <c r="S95" s="207"/>
      <c r="T95" s="207"/>
      <c r="U95" s="207"/>
      <c r="V95" s="78">
        <v>2</v>
      </c>
      <c r="W95" s="78">
        <v>0</v>
      </c>
      <c r="X95" s="78">
        <v>4</v>
      </c>
      <c r="Y95" s="78">
        <v>10</v>
      </c>
      <c r="Z95" s="78">
        <v>5</v>
      </c>
      <c r="AA95" s="78">
        <v>0</v>
      </c>
      <c r="AB95" s="89">
        <f>SUM(V95:AA95)</f>
        <v>21</v>
      </c>
      <c r="AC95" s="79">
        <f t="shared" si="23"/>
        <v>9.5238095238095233E-2</v>
      </c>
      <c r="AD95" s="79">
        <f t="shared" si="23"/>
        <v>0</v>
      </c>
      <c r="AE95" s="79">
        <f t="shared" si="23"/>
        <v>0.19047619047619047</v>
      </c>
      <c r="AF95" s="79">
        <f t="shared" si="23"/>
        <v>0.47619047619047616</v>
      </c>
      <c r="AG95" s="79">
        <f t="shared" si="23"/>
        <v>0.23809523809523808</v>
      </c>
      <c r="AH95" s="119">
        <f t="shared" si="23"/>
        <v>0</v>
      </c>
      <c r="AI95" s="80">
        <f t="shared" si="24"/>
        <v>9.5238095238095233E-2</v>
      </c>
      <c r="AJ95" s="81">
        <f t="shared" si="25"/>
        <v>0.90476190476190477</v>
      </c>
      <c r="AK95" s="150">
        <v>3.7619047619047628</v>
      </c>
      <c r="AL95" s="148">
        <v>1.1359912809859898</v>
      </c>
      <c r="AM95" s="149">
        <v>4</v>
      </c>
      <c r="AN95" s="149">
        <v>4</v>
      </c>
    </row>
    <row r="96" spans="1:40" s="11" customFormat="1" ht="18.75" x14ac:dyDescent="0.25">
      <c r="A96" s="10">
        <v>29</v>
      </c>
      <c r="B96" s="206" t="s">
        <v>45</v>
      </c>
      <c r="C96" s="207"/>
      <c r="D96" s="207"/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7"/>
      <c r="P96" s="207"/>
      <c r="Q96" s="207"/>
      <c r="R96" s="207"/>
      <c r="S96" s="207"/>
      <c r="T96" s="207"/>
      <c r="U96" s="207"/>
      <c r="V96" s="78">
        <v>1</v>
      </c>
      <c r="W96" s="78">
        <v>2</v>
      </c>
      <c r="X96" s="78">
        <v>4</v>
      </c>
      <c r="Y96" s="78">
        <v>9</v>
      </c>
      <c r="Z96" s="78">
        <v>4</v>
      </c>
      <c r="AA96" s="78">
        <v>1</v>
      </c>
      <c r="AB96" s="89">
        <f>SUM(V96:AA96)</f>
        <v>21</v>
      </c>
      <c r="AC96" s="79">
        <f t="shared" si="23"/>
        <v>4.7619047619047616E-2</v>
      </c>
      <c r="AD96" s="79">
        <f t="shared" si="23"/>
        <v>9.5238095238095233E-2</v>
      </c>
      <c r="AE96" s="79">
        <f t="shared" si="23"/>
        <v>0.19047619047619047</v>
      </c>
      <c r="AF96" s="79">
        <f t="shared" si="23"/>
        <v>0.42857142857142855</v>
      </c>
      <c r="AG96" s="79">
        <f t="shared" si="23"/>
        <v>0.19047619047619047</v>
      </c>
      <c r="AH96" s="119">
        <f t="shared" si="23"/>
        <v>4.7619047619047616E-2</v>
      </c>
      <c r="AI96" s="80">
        <f t="shared" si="24"/>
        <v>0.15</v>
      </c>
      <c r="AJ96" s="81">
        <f t="shared" si="25"/>
        <v>0.85</v>
      </c>
      <c r="AK96" s="150">
        <v>3.6500000000000004</v>
      </c>
      <c r="AL96" s="148">
        <v>1.0894228312566052</v>
      </c>
      <c r="AM96" s="149">
        <v>4</v>
      </c>
      <c r="AN96" s="149">
        <v>4</v>
      </c>
    </row>
    <row r="97" spans="1:40" s="11" customFormat="1" ht="18.75" x14ac:dyDescent="0.25">
      <c r="A97" s="10">
        <v>30</v>
      </c>
      <c r="B97" s="206" t="s">
        <v>46</v>
      </c>
      <c r="C97" s="207"/>
      <c r="D97" s="207"/>
      <c r="E97" s="207"/>
      <c r="F97" s="207"/>
      <c r="G97" s="207"/>
      <c r="H97" s="207"/>
      <c r="I97" s="207"/>
      <c r="J97" s="207"/>
      <c r="K97" s="207"/>
      <c r="L97" s="207"/>
      <c r="M97" s="207"/>
      <c r="N97" s="207"/>
      <c r="O97" s="207"/>
      <c r="P97" s="207"/>
      <c r="Q97" s="207"/>
      <c r="R97" s="207"/>
      <c r="S97" s="207"/>
      <c r="T97" s="207"/>
      <c r="U97" s="207"/>
      <c r="V97" s="78">
        <v>0</v>
      </c>
      <c r="W97" s="78">
        <v>2</v>
      </c>
      <c r="X97" s="78">
        <v>3</v>
      </c>
      <c r="Y97" s="78">
        <v>10</v>
      </c>
      <c r="Z97" s="78">
        <v>5</v>
      </c>
      <c r="AA97" s="78">
        <v>1</v>
      </c>
      <c r="AB97" s="89">
        <f>SUM(V97:AA97)</f>
        <v>21</v>
      </c>
      <c r="AC97" s="79">
        <f t="shared" si="23"/>
        <v>0</v>
      </c>
      <c r="AD97" s="79">
        <f t="shared" si="23"/>
        <v>9.5238095238095233E-2</v>
      </c>
      <c r="AE97" s="79">
        <f t="shared" si="23"/>
        <v>0.14285714285714285</v>
      </c>
      <c r="AF97" s="79">
        <f t="shared" si="23"/>
        <v>0.47619047619047616</v>
      </c>
      <c r="AG97" s="79">
        <f t="shared" si="23"/>
        <v>0.23809523809523808</v>
      </c>
      <c r="AH97" s="119">
        <f t="shared" si="23"/>
        <v>4.7619047619047616E-2</v>
      </c>
      <c r="AI97" s="80">
        <f t="shared" si="24"/>
        <v>0.1</v>
      </c>
      <c r="AJ97" s="81">
        <f t="shared" si="25"/>
        <v>0.9</v>
      </c>
      <c r="AK97" s="150">
        <v>3.8999999999999995</v>
      </c>
      <c r="AL97" s="148">
        <v>0.91190950612899146</v>
      </c>
      <c r="AM97" s="149">
        <v>4</v>
      </c>
      <c r="AN97" s="149">
        <v>4</v>
      </c>
    </row>
    <row r="98" spans="1:40" s="11" customFormat="1" ht="19.5" thickBot="1" x14ac:dyDescent="0.3">
      <c r="A98" s="221" t="s">
        <v>47</v>
      </c>
      <c r="B98" s="221"/>
      <c r="C98" s="221"/>
      <c r="D98" s="221"/>
      <c r="E98" s="221"/>
      <c r="F98" s="221"/>
      <c r="G98" s="221"/>
      <c r="H98" s="221"/>
      <c r="I98" s="221"/>
      <c r="J98" s="221"/>
      <c r="K98" s="221"/>
      <c r="L98" s="221"/>
      <c r="M98" s="221"/>
      <c r="N98" s="221"/>
      <c r="O98" s="221"/>
      <c r="P98" s="221"/>
      <c r="Q98" s="221"/>
      <c r="R98" s="221"/>
      <c r="S98" s="221"/>
      <c r="T98" s="221"/>
      <c r="U98" s="221"/>
      <c r="V98" s="12">
        <f t="shared" ref="V98:AB98" si="26">SUM(V93:V97)</f>
        <v>6</v>
      </c>
      <c r="W98" s="12">
        <f t="shared" si="26"/>
        <v>4</v>
      </c>
      <c r="X98" s="12">
        <f t="shared" si="26"/>
        <v>21</v>
      </c>
      <c r="Y98" s="12">
        <f t="shared" si="26"/>
        <v>51</v>
      </c>
      <c r="Z98" s="12">
        <f t="shared" si="26"/>
        <v>20</v>
      </c>
      <c r="AA98" s="12">
        <f t="shared" si="26"/>
        <v>3</v>
      </c>
      <c r="AB98" s="107">
        <f t="shared" si="26"/>
        <v>105</v>
      </c>
      <c r="AC98" s="79">
        <f t="shared" si="23"/>
        <v>5.7142857142857141E-2</v>
      </c>
      <c r="AD98" s="79">
        <f t="shared" si="23"/>
        <v>3.8095238095238099E-2</v>
      </c>
      <c r="AE98" s="79">
        <f t="shared" si="23"/>
        <v>0.2</v>
      </c>
      <c r="AF98" s="79">
        <f t="shared" si="23"/>
        <v>0.48571428571428571</v>
      </c>
      <c r="AG98" s="79">
        <f t="shared" si="23"/>
        <v>0.19047619047619047</v>
      </c>
      <c r="AH98" s="119">
        <f t="shared" si="23"/>
        <v>2.8571428571428571E-2</v>
      </c>
      <c r="AI98" s="83">
        <f t="shared" si="24"/>
        <v>9.8039215686274508E-2</v>
      </c>
      <c r="AJ98" s="84">
        <f t="shared" si="25"/>
        <v>0.90196078431372551</v>
      </c>
      <c r="AK98" s="85">
        <f>AVERAGE(AK93:AK97)</f>
        <v>3.7371428571428575</v>
      </c>
      <c r="AL98" s="86"/>
      <c r="AM98" s="12">
        <f>MEDIAN(AM93:AM97)</f>
        <v>4</v>
      </c>
      <c r="AN98" s="87"/>
    </row>
    <row r="99" spans="1:40" s="9" customFormat="1" ht="19.5" thickBot="1" x14ac:dyDescent="0.3">
      <c r="A99" s="15"/>
      <c r="B99" s="16"/>
      <c r="C99" s="16"/>
      <c r="D99" s="17"/>
      <c r="E99" s="21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</row>
    <row r="100" spans="1:40" s="9" customFormat="1" ht="37.5" x14ac:dyDescent="0.25">
      <c r="A100" s="7"/>
      <c r="B100" s="212" t="s">
        <v>48</v>
      </c>
      <c r="C100" s="212"/>
      <c r="D100" s="212"/>
      <c r="E100" s="212"/>
      <c r="F100" s="212"/>
      <c r="G100" s="212"/>
      <c r="H100" s="212"/>
      <c r="I100" s="212"/>
      <c r="J100" s="212"/>
      <c r="K100" s="212"/>
      <c r="L100" s="212"/>
      <c r="M100" s="212"/>
      <c r="N100" s="212"/>
      <c r="O100" s="212"/>
      <c r="P100" s="212"/>
      <c r="Q100" s="212"/>
      <c r="R100" s="212"/>
      <c r="S100" s="212"/>
      <c r="T100" s="212"/>
      <c r="U100" s="215"/>
      <c r="V100" s="74">
        <v>1</v>
      </c>
      <c r="W100" s="74">
        <v>2</v>
      </c>
      <c r="X100" s="74">
        <v>3</v>
      </c>
      <c r="Y100" s="74">
        <v>4</v>
      </c>
      <c r="Z100" s="74">
        <v>5</v>
      </c>
      <c r="AA100" s="74" t="s">
        <v>12</v>
      </c>
      <c r="AB100" s="106" t="s">
        <v>13</v>
      </c>
      <c r="AC100" s="74">
        <v>1</v>
      </c>
      <c r="AD100" s="74">
        <v>2</v>
      </c>
      <c r="AE100" s="74">
        <v>3</v>
      </c>
      <c r="AF100" s="74">
        <v>4</v>
      </c>
      <c r="AG100" s="74">
        <v>5</v>
      </c>
      <c r="AH100" s="75" t="s">
        <v>12</v>
      </c>
      <c r="AI100" s="76" t="s">
        <v>14</v>
      </c>
      <c r="AJ100" s="77" t="s">
        <v>15</v>
      </c>
      <c r="AK100" s="121" t="s">
        <v>16</v>
      </c>
      <c r="AL100" s="112" t="s">
        <v>17</v>
      </c>
      <c r="AM100" s="112" t="s">
        <v>18</v>
      </c>
      <c r="AN100" s="112" t="s">
        <v>19</v>
      </c>
    </row>
    <row r="101" spans="1:40" s="11" customFormat="1" ht="33.75" customHeight="1" x14ac:dyDescent="0.25">
      <c r="A101" s="10">
        <v>31</v>
      </c>
      <c r="B101" s="206" t="s">
        <v>81</v>
      </c>
      <c r="C101" s="207"/>
      <c r="D101" s="207"/>
      <c r="E101" s="207"/>
      <c r="F101" s="207"/>
      <c r="G101" s="207"/>
      <c r="H101" s="207"/>
      <c r="I101" s="207"/>
      <c r="J101" s="207"/>
      <c r="K101" s="207"/>
      <c r="L101" s="207"/>
      <c r="M101" s="207"/>
      <c r="N101" s="207"/>
      <c r="O101" s="207"/>
      <c r="P101" s="207"/>
      <c r="Q101" s="207"/>
      <c r="R101" s="207"/>
      <c r="S101" s="207"/>
      <c r="T101" s="207"/>
      <c r="U101" s="207"/>
      <c r="V101" s="78">
        <v>8</v>
      </c>
      <c r="W101" s="78">
        <v>4</v>
      </c>
      <c r="X101" s="78">
        <v>5</v>
      </c>
      <c r="Y101" s="78">
        <v>2</v>
      </c>
      <c r="Z101" s="78">
        <v>0</v>
      </c>
      <c r="AA101" s="78">
        <v>2</v>
      </c>
      <c r="AB101" s="89">
        <f>SUM(V101:AA101)</f>
        <v>21</v>
      </c>
      <c r="AC101" s="79">
        <f t="shared" ref="AC101:AH106" si="27">V101/$AB101</f>
        <v>0.38095238095238093</v>
      </c>
      <c r="AD101" s="79">
        <f t="shared" si="27"/>
        <v>0.19047619047619047</v>
      </c>
      <c r="AE101" s="79">
        <f t="shared" si="27"/>
        <v>0.23809523809523808</v>
      </c>
      <c r="AF101" s="79">
        <f t="shared" si="27"/>
        <v>9.5238095238095233E-2</v>
      </c>
      <c r="AG101" s="79">
        <f t="shared" si="27"/>
        <v>0</v>
      </c>
      <c r="AH101" s="119">
        <f t="shared" si="27"/>
        <v>9.5238095238095233E-2</v>
      </c>
      <c r="AI101" s="80">
        <f t="shared" ref="AI101:AI106" si="28">(V101+W101)/(V101+W101+X101+Y101+Z101)</f>
        <v>0.63157894736842102</v>
      </c>
      <c r="AJ101" s="81">
        <f t="shared" ref="AJ101:AJ106" si="29">(X101+Y101+Z101)/(V101+W101+X101+Y101+Z101)</f>
        <v>0.36842105263157893</v>
      </c>
      <c r="AK101" s="150">
        <v>2.0526315789473686</v>
      </c>
      <c r="AL101" s="148">
        <v>1.0787690624311024</v>
      </c>
      <c r="AM101" s="149">
        <v>2</v>
      </c>
      <c r="AN101" s="149">
        <v>1</v>
      </c>
    </row>
    <row r="102" spans="1:40" s="11" customFormat="1" ht="18.75" x14ac:dyDescent="0.25">
      <c r="A102" s="10">
        <v>32</v>
      </c>
      <c r="B102" s="206" t="s">
        <v>82</v>
      </c>
      <c r="C102" s="207"/>
      <c r="D102" s="207"/>
      <c r="E102" s="207"/>
      <c r="F102" s="207"/>
      <c r="G102" s="207"/>
      <c r="H102" s="207"/>
      <c r="I102" s="207"/>
      <c r="J102" s="207"/>
      <c r="K102" s="207"/>
      <c r="L102" s="207"/>
      <c r="M102" s="207"/>
      <c r="N102" s="207"/>
      <c r="O102" s="207"/>
      <c r="P102" s="207"/>
      <c r="Q102" s="207"/>
      <c r="R102" s="207"/>
      <c r="S102" s="207"/>
      <c r="T102" s="207"/>
      <c r="U102" s="207"/>
      <c r="V102" s="78">
        <v>10</v>
      </c>
      <c r="W102" s="78">
        <v>3</v>
      </c>
      <c r="X102" s="78">
        <v>5</v>
      </c>
      <c r="Y102" s="78">
        <v>2</v>
      </c>
      <c r="Z102" s="78">
        <v>0</v>
      </c>
      <c r="AA102" s="78">
        <v>1</v>
      </c>
      <c r="AB102" s="89">
        <f>SUM(V102:AA102)</f>
        <v>21</v>
      </c>
      <c r="AC102" s="79">
        <f t="shared" si="27"/>
        <v>0.47619047619047616</v>
      </c>
      <c r="AD102" s="79">
        <f t="shared" si="27"/>
        <v>0.14285714285714285</v>
      </c>
      <c r="AE102" s="79">
        <f t="shared" si="27"/>
        <v>0.23809523809523808</v>
      </c>
      <c r="AF102" s="79">
        <f t="shared" si="27"/>
        <v>9.5238095238095233E-2</v>
      </c>
      <c r="AG102" s="79">
        <f t="shared" si="27"/>
        <v>0</v>
      </c>
      <c r="AH102" s="119">
        <f t="shared" si="27"/>
        <v>4.7619047619047616E-2</v>
      </c>
      <c r="AI102" s="80">
        <f t="shared" si="28"/>
        <v>0.65</v>
      </c>
      <c r="AJ102" s="81">
        <f t="shared" si="29"/>
        <v>0.35</v>
      </c>
      <c r="AK102" s="150">
        <v>1.95</v>
      </c>
      <c r="AL102" s="148">
        <v>1.0990426455975699</v>
      </c>
      <c r="AM102" s="149">
        <v>1.5</v>
      </c>
      <c r="AN102" s="149">
        <v>1</v>
      </c>
    </row>
    <row r="103" spans="1:40" s="11" customFormat="1" ht="18.75" x14ac:dyDescent="0.25">
      <c r="A103" s="10">
        <v>33</v>
      </c>
      <c r="B103" s="206" t="s">
        <v>49</v>
      </c>
      <c r="C103" s="207"/>
      <c r="D103" s="207"/>
      <c r="E103" s="207"/>
      <c r="F103" s="207"/>
      <c r="G103" s="207"/>
      <c r="H103" s="207"/>
      <c r="I103" s="207"/>
      <c r="J103" s="207"/>
      <c r="K103" s="207"/>
      <c r="L103" s="207"/>
      <c r="M103" s="207"/>
      <c r="N103" s="207"/>
      <c r="O103" s="207"/>
      <c r="P103" s="207"/>
      <c r="Q103" s="207"/>
      <c r="R103" s="207"/>
      <c r="S103" s="207"/>
      <c r="T103" s="207"/>
      <c r="U103" s="207"/>
      <c r="V103" s="78">
        <v>2</v>
      </c>
      <c r="W103" s="78">
        <v>7</v>
      </c>
      <c r="X103" s="78">
        <v>8</v>
      </c>
      <c r="Y103" s="78">
        <v>1</v>
      </c>
      <c r="Z103" s="78">
        <v>2</v>
      </c>
      <c r="AA103" s="78">
        <v>1</v>
      </c>
      <c r="AB103" s="89">
        <f>SUM(V103:AA103)</f>
        <v>21</v>
      </c>
      <c r="AC103" s="79">
        <f t="shared" si="27"/>
        <v>9.5238095238095233E-2</v>
      </c>
      <c r="AD103" s="79">
        <f t="shared" si="27"/>
        <v>0.33333333333333331</v>
      </c>
      <c r="AE103" s="79">
        <f t="shared" si="27"/>
        <v>0.38095238095238093</v>
      </c>
      <c r="AF103" s="79">
        <f t="shared" si="27"/>
        <v>4.7619047619047616E-2</v>
      </c>
      <c r="AG103" s="79">
        <f t="shared" si="27"/>
        <v>9.5238095238095233E-2</v>
      </c>
      <c r="AH103" s="119">
        <f t="shared" si="27"/>
        <v>4.7619047619047616E-2</v>
      </c>
      <c r="AI103" s="80">
        <f t="shared" si="28"/>
        <v>0.45</v>
      </c>
      <c r="AJ103" s="81">
        <f t="shared" si="29"/>
        <v>0.55000000000000004</v>
      </c>
      <c r="AK103" s="150">
        <v>2.7000000000000006</v>
      </c>
      <c r="AL103" s="148">
        <v>1.0809352675491621</v>
      </c>
      <c r="AM103" s="149">
        <v>3</v>
      </c>
      <c r="AN103" s="149">
        <v>3</v>
      </c>
    </row>
    <row r="104" spans="1:40" s="11" customFormat="1" ht="18.75" x14ac:dyDescent="0.25">
      <c r="A104" s="10">
        <v>34</v>
      </c>
      <c r="B104" s="206" t="s">
        <v>83</v>
      </c>
      <c r="C104" s="207"/>
      <c r="D104" s="207"/>
      <c r="E104" s="207"/>
      <c r="F104" s="207"/>
      <c r="G104" s="207"/>
      <c r="H104" s="207"/>
      <c r="I104" s="207"/>
      <c r="J104" s="207"/>
      <c r="K104" s="207"/>
      <c r="L104" s="207"/>
      <c r="M104" s="207"/>
      <c r="N104" s="207"/>
      <c r="O104" s="207"/>
      <c r="P104" s="207"/>
      <c r="Q104" s="207"/>
      <c r="R104" s="207"/>
      <c r="S104" s="207"/>
      <c r="T104" s="207"/>
      <c r="U104" s="207"/>
      <c r="V104" s="78">
        <v>5</v>
      </c>
      <c r="W104" s="78">
        <v>4</v>
      </c>
      <c r="X104" s="78">
        <v>7</v>
      </c>
      <c r="Y104" s="78">
        <v>2</v>
      </c>
      <c r="Z104" s="78">
        <v>2</v>
      </c>
      <c r="AA104" s="78">
        <v>1</v>
      </c>
      <c r="AB104" s="89">
        <f>SUM(V104:AA104)</f>
        <v>21</v>
      </c>
      <c r="AC104" s="79">
        <f t="shared" si="27"/>
        <v>0.23809523809523808</v>
      </c>
      <c r="AD104" s="79">
        <f t="shared" si="27"/>
        <v>0.19047619047619047</v>
      </c>
      <c r="AE104" s="79">
        <f t="shared" si="27"/>
        <v>0.33333333333333331</v>
      </c>
      <c r="AF104" s="79">
        <f t="shared" si="27"/>
        <v>9.5238095238095233E-2</v>
      </c>
      <c r="AG104" s="79">
        <f t="shared" si="27"/>
        <v>9.5238095238095233E-2</v>
      </c>
      <c r="AH104" s="119">
        <f t="shared" si="27"/>
        <v>4.7619047619047616E-2</v>
      </c>
      <c r="AI104" s="80">
        <f t="shared" si="28"/>
        <v>0.45</v>
      </c>
      <c r="AJ104" s="81">
        <f t="shared" si="29"/>
        <v>0.55000000000000004</v>
      </c>
      <c r="AK104" s="150">
        <v>2.6000000000000005</v>
      </c>
      <c r="AL104" s="148">
        <v>1.2732056517228265</v>
      </c>
      <c r="AM104" s="149">
        <v>3</v>
      </c>
      <c r="AN104" s="149">
        <v>3</v>
      </c>
    </row>
    <row r="105" spans="1:40" s="11" customFormat="1" ht="18.75" x14ac:dyDescent="0.25">
      <c r="A105" s="10">
        <v>35</v>
      </c>
      <c r="B105" s="206" t="s">
        <v>84</v>
      </c>
      <c r="C105" s="207"/>
      <c r="D105" s="207"/>
      <c r="E105" s="207"/>
      <c r="F105" s="207"/>
      <c r="G105" s="207"/>
      <c r="H105" s="207"/>
      <c r="I105" s="207"/>
      <c r="J105" s="207"/>
      <c r="K105" s="207"/>
      <c r="L105" s="207"/>
      <c r="M105" s="207"/>
      <c r="N105" s="207"/>
      <c r="O105" s="207"/>
      <c r="P105" s="207"/>
      <c r="Q105" s="207"/>
      <c r="R105" s="207"/>
      <c r="S105" s="207"/>
      <c r="T105" s="207"/>
      <c r="U105" s="207"/>
      <c r="V105" s="78">
        <v>0</v>
      </c>
      <c r="W105" s="78">
        <v>1</v>
      </c>
      <c r="X105" s="78">
        <v>9</v>
      </c>
      <c r="Y105" s="78">
        <v>5</v>
      </c>
      <c r="Z105" s="78">
        <v>2</v>
      </c>
      <c r="AA105" s="78">
        <v>4</v>
      </c>
      <c r="AB105" s="89">
        <f>SUM(V105:AA105)</f>
        <v>21</v>
      </c>
      <c r="AC105" s="79">
        <f t="shared" si="27"/>
        <v>0</v>
      </c>
      <c r="AD105" s="79">
        <f t="shared" si="27"/>
        <v>4.7619047619047616E-2</v>
      </c>
      <c r="AE105" s="79">
        <f t="shared" si="27"/>
        <v>0.42857142857142855</v>
      </c>
      <c r="AF105" s="79">
        <f t="shared" si="27"/>
        <v>0.23809523809523808</v>
      </c>
      <c r="AG105" s="79">
        <f t="shared" si="27"/>
        <v>9.5238095238095233E-2</v>
      </c>
      <c r="AH105" s="119">
        <f t="shared" si="27"/>
        <v>0.19047619047619047</v>
      </c>
      <c r="AI105" s="80">
        <f t="shared" si="28"/>
        <v>5.8823529411764705E-2</v>
      </c>
      <c r="AJ105" s="81">
        <f t="shared" si="29"/>
        <v>0.94117647058823528</v>
      </c>
      <c r="AK105" s="150">
        <v>3.4705882352941178</v>
      </c>
      <c r="AL105" s="148">
        <v>0.79981615534630268</v>
      </c>
      <c r="AM105" s="149">
        <v>3</v>
      </c>
      <c r="AN105" s="149">
        <v>3</v>
      </c>
    </row>
    <row r="106" spans="1:40" s="11" customFormat="1" ht="19.5" thickBot="1" x14ac:dyDescent="0.3">
      <c r="A106" s="221" t="s">
        <v>50</v>
      </c>
      <c r="B106" s="221"/>
      <c r="C106" s="221"/>
      <c r="D106" s="221"/>
      <c r="E106" s="221"/>
      <c r="F106" s="221"/>
      <c r="G106" s="221"/>
      <c r="H106" s="221"/>
      <c r="I106" s="221"/>
      <c r="J106" s="221"/>
      <c r="K106" s="221"/>
      <c r="L106" s="221"/>
      <c r="M106" s="221"/>
      <c r="N106" s="221"/>
      <c r="O106" s="221"/>
      <c r="P106" s="221"/>
      <c r="Q106" s="221"/>
      <c r="R106" s="221"/>
      <c r="S106" s="221"/>
      <c r="T106" s="221"/>
      <c r="U106" s="221"/>
      <c r="V106" s="12">
        <f t="shared" ref="V106:AB106" si="30">SUM(V101:V105)</f>
        <v>25</v>
      </c>
      <c r="W106" s="12">
        <f t="shared" si="30"/>
        <v>19</v>
      </c>
      <c r="X106" s="12">
        <f t="shared" si="30"/>
        <v>34</v>
      </c>
      <c r="Y106" s="12">
        <f t="shared" si="30"/>
        <v>12</v>
      </c>
      <c r="Z106" s="12">
        <f t="shared" si="30"/>
        <v>6</v>
      </c>
      <c r="AA106" s="12">
        <f t="shared" si="30"/>
        <v>9</v>
      </c>
      <c r="AB106" s="107">
        <f t="shared" si="30"/>
        <v>105</v>
      </c>
      <c r="AC106" s="82">
        <f t="shared" si="27"/>
        <v>0.23809523809523808</v>
      </c>
      <c r="AD106" s="82">
        <f t="shared" si="27"/>
        <v>0.18095238095238095</v>
      </c>
      <c r="AE106" s="82">
        <f t="shared" si="27"/>
        <v>0.32380952380952382</v>
      </c>
      <c r="AF106" s="82">
        <f t="shared" si="27"/>
        <v>0.11428571428571428</v>
      </c>
      <c r="AG106" s="82">
        <f t="shared" si="27"/>
        <v>5.7142857142857141E-2</v>
      </c>
      <c r="AH106" s="120">
        <f t="shared" si="27"/>
        <v>8.5714285714285715E-2</v>
      </c>
      <c r="AI106" s="83">
        <f t="shared" si="28"/>
        <v>0.45833333333333331</v>
      </c>
      <c r="AJ106" s="84">
        <f t="shared" si="29"/>
        <v>0.54166666666666663</v>
      </c>
      <c r="AK106" s="85">
        <f>AVERAGE(AK101:AK105)</f>
        <v>2.5546439628482975</v>
      </c>
      <c r="AL106" s="86"/>
      <c r="AM106" s="12">
        <f>MEDIAN(AM101:AM105)</f>
        <v>3</v>
      </c>
      <c r="AN106" s="87"/>
    </row>
    <row r="107" spans="1:40" s="9" customFormat="1" ht="19.5" thickBot="1" x14ac:dyDescent="0.3">
      <c r="A107" s="15"/>
      <c r="B107" s="16"/>
      <c r="C107" s="16"/>
      <c r="D107" s="17"/>
      <c r="E107" s="21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</row>
    <row r="108" spans="1:40" s="9" customFormat="1" ht="37.5" x14ac:dyDescent="0.25">
      <c r="A108" s="7"/>
      <c r="B108" s="212" t="s">
        <v>51</v>
      </c>
      <c r="C108" s="212"/>
      <c r="D108" s="212"/>
      <c r="E108" s="212"/>
      <c r="F108" s="212"/>
      <c r="G108" s="212"/>
      <c r="H108" s="212"/>
      <c r="I108" s="212"/>
      <c r="J108" s="212"/>
      <c r="K108" s="212"/>
      <c r="L108" s="212"/>
      <c r="M108" s="212"/>
      <c r="N108" s="212"/>
      <c r="O108" s="212"/>
      <c r="P108" s="212"/>
      <c r="Q108" s="212"/>
      <c r="R108" s="212"/>
      <c r="S108" s="212"/>
      <c r="T108" s="212"/>
      <c r="U108" s="215"/>
      <c r="V108" s="74">
        <v>1</v>
      </c>
      <c r="W108" s="74">
        <v>2</v>
      </c>
      <c r="X108" s="74">
        <v>3</v>
      </c>
      <c r="Y108" s="74">
        <v>4</v>
      </c>
      <c r="Z108" s="74">
        <v>5</v>
      </c>
      <c r="AA108" s="74" t="s">
        <v>12</v>
      </c>
      <c r="AB108" s="106" t="s">
        <v>13</v>
      </c>
      <c r="AC108" s="74">
        <v>1</v>
      </c>
      <c r="AD108" s="74">
        <v>2</v>
      </c>
      <c r="AE108" s="74">
        <v>3</v>
      </c>
      <c r="AF108" s="74">
        <v>4</v>
      </c>
      <c r="AG108" s="74">
        <v>5</v>
      </c>
      <c r="AH108" s="75" t="s">
        <v>12</v>
      </c>
      <c r="AI108" s="76" t="s">
        <v>14</v>
      </c>
      <c r="AJ108" s="77" t="s">
        <v>15</v>
      </c>
      <c r="AK108" s="121" t="s">
        <v>16</v>
      </c>
      <c r="AL108" s="112" t="s">
        <v>17</v>
      </c>
      <c r="AM108" s="112" t="s">
        <v>18</v>
      </c>
      <c r="AN108" s="112" t="s">
        <v>19</v>
      </c>
    </row>
    <row r="109" spans="1:40" s="11" customFormat="1" ht="18.75" x14ac:dyDescent="0.25">
      <c r="A109" s="10">
        <v>36</v>
      </c>
      <c r="B109" s="206" t="s">
        <v>85</v>
      </c>
      <c r="C109" s="207"/>
      <c r="D109" s="207"/>
      <c r="E109" s="207"/>
      <c r="F109" s="207"/>
      <c r="G109" s="207"/>
      <c r="H109" s="207"/>
      <c r="I109" s="207"/>
      <c r="J109" s="207"/>
      <c r="K109" s="207"/>
      <c r="L109" s="207"/>
      <c r="M109" s="207"/>
      <c r="N109" s="207"/>
      <c r="O109" s="207"/>
      <c r="P109" s="207"/>
      <c r="Q109" s="207"/>
      <c r="R109" s="207"/>
      <c r="S109" s="207"/>
      <c r="T109" s="207"/>
      <c r="U109" s="207"/>
      <c r="V109" s="78">
        <v>2</v>
      </c>
      <c r="W109" s="78">
        <v>6</v>
      </c>
      <c r="X109" s="78">
        <v>10</v>
      </c>
      <c r="Y109" s="78">
        <v>1</v>
      </c>
      <c r="Z109" s="78">
        <v>1</v>
      </c>
      <c r="AA109" s="78">
        <v>1</v>
      </c>
      <c r="AB109" s="89">
        <f t="shared" ref="AB109:AB116" si="31">SUM(V109:AA109)</f>
        <v>21</v>
      </c>
      <c r="AC109" s="79">
        <f t="shared" ref="AC109:AC117" si="32">V109/$AB109</f>
        <v>9.5238095238095233E-2</v>
      </c>
      <c r="AD109" s="79">
        <f t="shared" ref="AD109:AD117" si="33">W109/$AB109</f>
        <v>0.2857142857142857</v>
      </c>
      <c r="AE109" s="79">
        <f t="shared" ref="AE109:AE117" si="34">X109/$AB109</f>
        <v>0.47619047619047616</v>
      </c>
      <c r="AF109" s="79">
        <f t="shared" ref="AF109:AF117" si="35">Y109/$AB109</f>
        <v>4.7619047619047616E-2</v>
      </c>
      <c r="AG109" s="79">
        <f t="shared" ref="AG109:AG117" si="36">Z109/$AB109</f>
        <v>4.7619047619047616E-2</v>
      </c>
      <c r="AH109" s="119">
        <f t="shared" ref="AH109:AH117" si="37">AA109/$AB109</f>
        <v>4.7619047619047616E-2</v>
      </c>
      <c r="AI109" s="80">
        <f t="shared" ref="AI109:AI117" si="38">(V109+W109)/(V109+W109+X109+Y109+Z109)</f>
        <v>0.4</v>
      </c>
      <c r="AJ109" s="81">
        <f t="shared" ref="AJ109:AJ117" si="39">(X109+Y109+Z109)/(V109+W109+X109+Y109+Z109)</f>
        <v>0.6</v>
      </c>
      <c r="AK109" s="150">
        <v>2.6500000000000004</v>
      </c>
      <c r="AL109" s="148">
        <v>0.9333020044867294</v>
      </c>
      <c r="AM109" s="149">
        <v>3</v>
      </c>
      <c r="AN109" s="149">
        <v>3</v>
      </c>
    </row>
    <row r="110" spans="1:40" s="11" customFormat="1" ht="18.75" x14ac:dyDescent="0.25">
      <c r="A110" s="10">
        <v>37</v>
      </c>
      <c r="B110" s="206" t="s">
        <v>86</v>
      </c>
      <c r="C110" s="207"/>
      <c r="D110" s="207"/>
      <c r="E110" s="207"/>
      <c r="F110" s="207"/>
      <c r="G110" s="207"/>
      <c r="H110" s="207"/>
      <c r="I110" s="207"/>
      <c r="J110" s="207"/>
      <c r="K110" s="207"/>
      <c r="L110" s="207"/>
      <c r="M110" s="207"/>
      <c r="N110" s="207"/>
      <c r="O110" s="207"/>
      <c r="P110" s="207"/>
      <c r="Q110" s="207"/>
      <c r="R110" s="207"/>
      <c r="S110" s="207"/>
      <c r="T110" s="207"/>
      <c r="U110" s="207"/>
      <c r="V110" s="78">
        <v>1</v>
      </c>
      <c r="W110" s="78">
        <v>3</v>
      </c>
      <c r="X110" s="78">
        <v>8</v>
      </c>
      <c r="Y110" s="78">
        <v>4</v>
      </c>
      <c r="Z110" s="78">
        <v>0</v>
      </c>
      <c r="AA110" s="78">
        <v>5</v>
      </c>
      <c r="AB110" s="89">
        <f t="shared" si="31"/>
        <v>21</v>
      </c>
      <c r="AC110" s="79">
        <f t="shared" si="32"/>
        <v>4.7619047619047616E-2</v>
      </c>
      <c r="AD110" s="79">
        <f t="shared" si="33"/>
        <v>0.14285714285714285</v>
      </c>
      <c r="AE110" s="79">
        <f t="shared" si="34"/>
        <v>0.38095238095238093</v>
      </c>
      <c r="AF110" s="79">
        <f t="shared" si="35"/>
        <v>0.19047619047619047</v>
      </c>
      <c r="AG110" s="79">
        <f t="shared" si="36"/>
        <v>0</v>
      </c>
      <c r="AH110" s="119">
        <f t="shared" si="37"/>
        <v>0.23809523809523808</v>
      </c>
      <c r="AI110" s="80">
        <f t="shared" si="38"/>
        <v>0.25</v>
      </c>
      <c r="AJ110" s="81">
        <f t="shared" si="39"/>
        <v>0.75</v>
      </c>
      <c r="AK110" s="150">
        <v>2.9375</v>
      </c>
      <c r="AL110" s="148">
        <v>0.85391256382996661</v>
      </c>
      <c r="AM110" s="149">
        <v>3</v>
      </c>
      <c r="AN110" s="149">
        <v>3</v>
      </c>
    </row>
    <row r="111" spans="1:40" s="11" customFormat="1" ht="18.75" x14ac:dyDescent="0.25">
      <c r="A111" s="10">
        <v>38</v>
      </c>
      <c r="B111" s="206" t="s">
        <v>87</v>
      </c>
      <c r="C111" s="207"/>
      <c r="D111" s="207"/>
      <c r="E111" s="207"/>
      <c r="F111" s="207"/>
      <c r="G111" s="207"/>
      <c r="H111" s="207"/>
      <c r="I111" s="207"/>
      <c r="J111" s="207"/>
      <c r="K111" s="207"/>
      <c r="L111" s="207"/>
      <c r="M111" s="207"/>
      <c r="N111" s="207"/>
      <c r="O111" s="207"/>
      <c r="P111" s="207"/>
      <c r="Q111" s="207"/>
      <c r="R111" s="207"/>
      <c r="S111" s="207"/>
      <c r="T111" s="207"/>
      <c r="U111" s="207"/>
      <c r="V111" s="78">
        <v>5</v>
      </c>
      <c r="W111" s="78">
        <v>5</v>
      </c>
      <c r="X111" s="78">
        <v>6</v>
      </c>
      <c r="Y111" s="78">
        <v>2</v>
      </c>
      <c r="Z111" s="78">
        <v>0</v>
      </c>
      <c r="AA111" s="78">
        <v>3</v>
      </c>
      <c r="AB111" s="89">
        <f t="shared" si="31"/>
        <v>21</v>
      </c>
      <c r="AC111" s="79">
        <f t="shared" si="32"/>
        <v>0.23809523809523808</v>
      </c>
      <c r="AD111" s="79">
        <f t="shared" si="33"/>
        <v>0.23809523809523808</v>
      </c>
      <c r="AE111" s="79">
        <f t="shared" si="34"/>
        <v>0.2857142857142857</v>
      </c>
      <c r="AF111" s="79">
        <f t="shared" si="35"/>
        <v>9.5238095238095233E-2</v>
      </c>
      <c r="AG111" s="79">
        <f t="shared" si="36"/>
        <v>0</v>
      </c>
      <c r="AH111" s="119">
        <f t="shared" si="37"/>
        <v>0.14285714285714285</v>
      </c>
      <c r="AI111" s="80">
        <f t="shared" si="38"/>
        <v>0.55555555555555558</v>
      </c>
      <c r="AJ111" s="81">
        <f t="shared" si="39"/>
        <v>0.44444444444444442</v>
      </c>
      <c r="AK111" s="150">
        <v>2.2777777777777777</v>
      </c>
      <c r="AL111" s="148">
        <v>1.0178151661369075</v>
      </c>
      <c r="AM111" s="149">
        <v>2</v>
      </c>
      <c r="AN111" s="149">
        <v>3</v>
      </c>
    </row>
    <row r="112" spans="1:40" s="11" customFormat="1" ht="18.75" x14ac:dyDescent="0.25">
      <c r="A112" s="10">
        <v>39</v>
      </c>
      <c r="B112" s="206" t="s">
        <v>52</v>
      </c>
      <c r="C112" s="207"/>
      <c r="D112" s="207"/>
      <c r="E112" s="207"/>
      <c r="F112" s="207"/>
      <c r="G112" s="207"/>
      <c r="H112" s="207"/>
      <c r="I112" s="207"/>
      <c r="J112" s="207"/>
      <c r="K112" s="207"/>
      <c r="L112" s="207"/>
      <c r="M112" s="207"/>
      <c r="N112" s="207"/>
      <c r="O112" s="207"/>
      <c r="P112" s="207"/>
      <c r="Q112" s="207"/>
      <c r="R112" s="207"/>
      <c r="S112" s="207"/>
      <c r="T112" s="207"/>
      <c r="U112" s="207"/>
      <c r="V112" s="78">
        <v>5</v>
      </c>
      <c r="W112" s="78">
        <v>3</v>
      </c>
      <c r="X112" s="78">
        <v>4</v>
      </c>
      <c r="Y112" s="78">
        <v>5</v>
      </c>
      <c r="Z112" s="78">
        <v>1</v>
      </c>
      <c r="AA112" s="78">
        <v>3</v>
      </c>
      <c r="AB112" s="89">
        <f t="shared" si="31"/>
        <v>21</v>
      </c>
      <c r="AC112" s="79">
        <f t="shared" si="32"/>
        <v>0.23809523809523808</v>
      </c>
      <c r="AD112" s="79">
        <f t="shared" si="33"/>
        <v>0.14285714285714285</v>
      </c>
      <c r="AE112" s="79">
        <f t="shared" si="34"/>
        <v>0.19047619047619047</v>
      </c>
      <c r="AF112" s="79">
        <f t="shared" si="35"/>
        <v>0.23809523809523808</v>
      </c>
      <c r="AG112" s="79">
        <f t="shared" si="36"/>
        <v>4.7619047619047616E-2</v>
      </c>
      <c r="AH112" s="119">
        <f t="shared" si="37"/>
        <v>0.14285714285714285</v>
      </c>
      <c r="AI112" s="80">
        <f t="shared" si="38"/>
        <v>0.44444444444444442</v>
      </c>
      <c r="AJ112" s="81">
        <f t="shared" si="39"/>
        <v>0.55555555555555558</v>
      </c>
      <c r="AK112" s="150">
        <v>2.6666666666666665</v>
      </c>
      <c r="AL112" s="148">
        <v>1.3284223283101428</v>
      </c>
      <c r="AM112" s="149">
        <v>3</v>
      </c>
      <c r="AN112" s="149">
        <v>1</v>
      </c>
    </row>
    <row r="113" spans="1:40" s="11" customFormat="1" ht="18.75" x14ac:dyDescent="0.25">
      <c r="A113" s="10">
        <v>40</v>
      </c>
      <c r="B113" s="206" t="s">
        <v>53</v>
      </c>
      <c r="C113" s="207"/>
      <c r="D113" s="207"/>
      <c r="E113" s="207"/>
      <c r="F113" s="207"/>
      <c r="G113" s="207"/>
      <c r="H113" s="207"/>
      <c r="I113" s="207"/>
      <c r="J113" s="207"/>
      <c r="K113" s="207"/>
      <c r="L113" s="207"/>
      <c r="M113" s="207"/>
      <c r="N113" s="207"/>
      <c r="O113" s="207"/>
      <c r="P113" s="207"/>
      <c r="Q113" s="207"/>
      <c r="R113" s="207"/>
      <c r="S113" s="207"/>
      <c r="T113" s="207"/>
      <c r="U113" s="207"/>
      <c r="V113" s="78">
        <v>6</v>
      </c>
      <c r="W113" s="78">
        <v>6</v>
      </c>
      <c r="X113" s="78">
        <v>3</v>
      </c>
      <c r="Y113" s="78">
        <v>1</v>
      </c>
      <c r="Z113" s="78">
        <v>1</v>
      </c>
      <c r="AA113" s="78">
        <v>4</v>
      </c>
      <c r="AB113" s="89">
        <f t="shared" si="31"/>
        <v>21</v>
      </c>
      <c r="AC113" s="79">
        <f t="shared" si="32"/>
        <v>0.2857142857142857</v>
      </c>
      <c r="AD113" s="79">
        <f t="shared" si="33"/>
        <v>0.2857142857142857</v>
      </c>
      <c r="AE113" s="79">
        <f t="shared" si="34"/>
        <v>0.14285714285714285</v>
      </c>
      <c r="AF113" s="79">
        <f t="shared" si="35"/>
        <v>4.7619047619047616E-2</v>
      </c>
      <c r="AG113" s="79">
        <f t="shared" si="36"/>
        <v>4.7619047619047616E-2</v>
      </c>
      <c r="AH113" s="119">
        <f t="shared" si="37"/>
        <v>0.19047619047619047</v>
      </c>
      <c r="AI113" s="80">
        <f t="shared" si="38"/>
        <v>0.70588235294117652</v>
      </c>
      <c r="AJ113" s="81">
        <f t="shared" si="39"/>
        <v>0.29411764705882354</v>
      </c>
      <c r="AK113" s="150">
        <v>2.1176470588235294</v>
      </c>
      <c r="AL113" s="148">
        <v>1.1663164740528442</v>
      </c>
      <c r="AM113" s="149">
        <v>2</v>
      </c>
      <c r="AN113" s="149">
        <v>1</v>
      </c>
    </row>
    <row r="114" spans="1:40" s="11" customFormat="1" ht="32.25" customHeight="1" x14ac:dyDescent="0.25">
      <c r="A114" s="10">
        <v>41</v>
      </c>
      <c r="B114" s="206" t="s">
        <v>54</v>
      </c>
      <c r="C114" s="207"/>
      <c r="D114" s="207"/>
      <c r="E114" s="207"/>
      <c r="F114" s="207"/>
      <c r="G114" s="207"/>
      <c r="H114" s="207"/>
      <c r="I114" s="207"/>
      <c r="J114" s="207"/>
      <c r="K114" s="207"/>
      <c r="L114" s="207"/>
      <c r="M114" s="207"/>
      <c r="N114" s="207"/>
      <c r="O114" s="207"/>
      <c r="P114" s="207"/>
      <c r="Q114" s="207"/>
      <c r="R114" s="207"/>
      <c r="S114" s="207"/>
      <c r="T114" s="207"/>
      <c r="U114" s="207"/>
      <c r="V114" s="78">
        <v>2</v>
      </c>
      <c r="W114" s="78">
        <v>2</v>
      </c>
      <c r="X114" s="78">
        <v>8</v>
      </c>
      <c r="Y114" s="78">
        <v>8</v>
      </c>
      <c r="Z114" s="78">
        <v>1</v>
      </c>
      <c r="AA114" s="78">
        <v>0</v>
      </c>
      <c r="AB114" s="89">
        <f t="shared" si="31"/>
        <v>21</v>
      </c>
      <c r="AC114" s="79">
        <f t="shared" si="32"/>
        <v>9.5238095238095233E-2</v>
      </c>
      <c r="AD114" s="79">
        <f t="shared" si="33"/>
        <v>9.5238095238095233E-2</v>
      </c>
      <c r="AE114" s="79">
        <f t="shared" si="34"/>
        <v>0.38095238095238093</v>
      </c>
      <c r="AF114" s="79">
        <f t="shared" si="35"/>
        <v>0.38095238095238093</v>
      </c>
      <c r="AG114" s="79">
        <f t="shared" si="36"/>
        <v>4.7619047619047616E-2</v>
      </c>
      <c r="AH114" s="119">
        <f t="shared" si="37"/>
        <v>0</v>
      </c>
      <c r="AI114" s="80">
        <f t="shared" si="38"/>
        <v>0.19047619047619047</v>
      </c>
      <c r="AJ114" s="81">
        <f t="shared" si="39"/>
        <v>0.80952380952380953</v>
      </c>
      <c r="AK114" s="150">
        <v>3.1904761904761902</v>
      </c>
      <c r="AL114" s="148">
        <v>1.030487633067356</v>
      </c>
      <c r="AM114" s="149">
        <v>3</v>
      </c>
      <c r="AN114" s="149">
        <v>3</v>
      </c>
    </row>
    <row r="115" spans="1:40" s="11" customFormat="1" ht="18.75" x14ac:dyDescent="0.25">
      <c r="A115" s="10">
        <v>42</v>
      </c>
      <c r="B115" s="206" t="s">
        <v>55</v>
      </c>
      <c r="C115" s="207"/>
      <c r="D115" s="207"/>
      <c r="E115" s="207"/>
      <c r="F115" s="207"/>
      <c r="G115" s="207"/>
      <c r="H115" s="207"/>
      <c r="I115" s="207"/>
      <c r="J115" s="207"/>
      <c r="K115" s="207"/>
      <c r="L115" s="207"/>
      <c r="M115" s="207"/>
      <c r="N115" s="207"/>
      <c r="O115" s="207"/>
      <c r="P115" s="207"/>
      <c r="Q115" s="207"/>
      <c r="R115" s="207"/>
      <c r="S115" s="207"/>
      <c r="T115" s="207"/>
      <c r="U115" s="207"/>
      <c r="V115" s="78">
        <v>4</v>
      </c>
      <c r="W115" s="78">
        <v>1</v>
      </c>
      <c r="X115" s="78">
        <v>4</v>
      </c>
      <c r="Y115" s="78">
        <v>10</v>
      </c>
      <c r="Z115" s="78">
        <v>2</v>
      </c>
      <c r="AA115" s="78">
        <v>0</v>
      </c>
      <c r="AB115" s="89">
        <f t="shared" si="31"/>
        <v>21</v>
      </c>
      <c r="AC115" s="79">
        <f t="shared" si="32"/>
        <v>0.19047619047619047</v>
      </c>
      <c r="AD115" s="79">
        <f t="shared" si="33"/>
        <v>4.7619047619047616E-2</v>
      </c>
      <c r="AE115" s="79">
        <f t="shared" si="34"/>
        <v>0.19047619047619047</v>
      </c>
      <c r="AF115" s="79">
        <f t="shared" si="35"/>
        <v>0.47619047619047616</v>
      </c>
      <c r="AG115" s="79">
        <f t="shared" si="36"/>
        <v>9.5238095238095233E-2</v>
      </c>
      <c r="AH115" s="119">
        <f t="shared" si="37"/>
        <v>0</v>
      </c>
      <c r="AI115" s="80">
        <f t="shared" si="38"/>
        <v>0.23809523809523808</v>
      </c>
      <c r="AJ115" s="81">
        <f t="shared" si="39"/>
        <v>0.76190476190476186</v>
      </c>
      <c r="AK115" s="150">
        <v>3.2380952380952381</v>
      </c>
      <c r="AL115" s="148">
        <v>1.3001831372834329</v>
      </c>
      <c r="AM115" s="149">
        <v>4</v>
      </c>
      <c r="AN115" s="149">
        <v>4</v>
      </c>
    </row>
    <row r="116" spans="1:40" s="11" customFormat="1" ht="28.5" customHeight="1" x14ac:dyDescent="0.25">
      <c r="A116" s="10">
        <v>43</v>
      </c>
      <c r="B116" s="206" t="s">
        <v>88</v>
      </c>
      <c r="C116" s="207"/>
      <c r="D116" s="207"/>
      <c r="E116" s="207"/>
      <c r="F116" s="207"/>
      <c r="G116" s="207"/>
      <c r="H116" s="207"/>
      <c r="I116" s="207"/>
      <c r="J116" s="207"/>
      <c r="K116" s="207"/>
      <c r="L116" s="207"/>
      <c r="M116" s="207"/>
      <c r="N116" s="207"/>
      <c r="O116" s="207"/>
      <c r="P116" s="207"/>
      <c r="Q116" s="207"/>
      <c r="R116" s="207"/>
      <c r="S116" s="207"/>
      <c r="T116" s="207"/>
      <c r="U116" s="207"/>
      <c r="V116" s="78">
        <v>2</v>
      </c>
      <c r="W116" s="78">
        <v>3</v>
      </c>
      <c r="X116" s="78">
        <v>3</v>
      </c>
      <c r="Y116" s="78">
        <v>8</v>
      </c>
      <c r="Z116" s="78">
        <v>2</v>
      </c>
      <c r="AA116" s="78">
        <v>3</v>
      </c>
      <c r="AB116" s="89">
        <f t="shared" si="31"/>
        <v>21</v>
      </c>
      <c r="AC116" s="79">
        <f t="shared" si="32"/>
        <v>9.5238095238095233E-2</v>
      </c>
      <c r="AD116" s="79">
        <f t="shared" si="33"/>
        <v>0.14285714285714285</v>
      </c>
      <c r="AE116" s="79">
        <f t="shared" si="34"/>
        <v>0.14285714285714285</v>
      </c>
      <c r="AF116" s="79">
        <f t="shared" si="35"/>
        <v>0.38095238095238093</v>
      </c>
      <c r="AG116" s="79">
        <f t="shared" si="36"/>
        <v>9.5238095238095233E-2</v>
      </c>
      <c r="AH116" s="119">
        <f t="shared" si="37"/>
        <v>0.14285714285714285</v>
      </c>
      <c r="AI116" s="80">
        <f t="shared" si="38"/>
        <v>0.27777777777777779</v>
      </c>
      <c r="AJ116" s="81">
        <f t="shared" si="39"/>
        <v>0.72222222222222221</v>
      </c>
      <c r="AK116" s="150">
        <v>3.2777777777777777</v>
      </c>
      <c r="AL116" s="148">
        <v>1.2274102605536661</v>
      </c>
      <c r="AM116" s="149">
        <v>4</v>
      </c>
      <c r="AN116" s="149">
        <v>4</v>
      </c>
    </row>
    <row r="117" spans="1:40" s="11" customFormat="1" ht="19.5" customHeight="1" thickBot="1" x14ac:dyDescent="0.3">
      <c r="A117" s="208" t="s">
        <v>56</v>
      </c>
      <c r="B117" s="209"/>
      <c r="C117" s="209"/>
      <c r="D117" s="209"/>
      <c r="E117" s="209"/>
      <c r="F117" s="209"/>
      <c r="G117" s="209"/>
      <c r="H117" s="209"/>
      <c r="I117" s="209"/>
      <c r="J117" s="209"/>
      <c r="K117" s="209"/>
      <c r="L117" s="209"/>
      <c r="M117" s="209"/>
      <c r="N117" s="209"/>
      <c r="O117" s="209"/>
      <c r="P117" s="209"/>
      <c r="Q117" s="209"/>
      <c r="R117" s="209"/>
      <c r="S117" s="209"/>
      <c r="T117" s="209"/>
      <c r="U117" s="210"/>
      <c r="V117" s="12">
        <f t="shared" ref="V117:AB117" si="40">SUM(V109:V116)</f>
        <v>27</v>
      </c>
      <c r="W117" s="12">
        <f t="shared" si="40"/>
        <v>29</v>
      </c>
      <c r="X117" s="12">
        <f t="shared" si="40"/>
        <v>46</v>
      </c>
      <c r="Y117" s="12">
        <f t="shared" si="40"/>
        <v>39</v>
      </c>
      <c r="Z117" s="12">
        <f t="shared" si="40"/>
        <v>8</v>
      </c>
      <c r="AA117" s="12">
        <f t="shared" si="40"/>
        <v>19</v>
      </c>
      <c r="AB117" s="107">
        <f t="shared" si="40"/>
        <v>168</v>
      </c>
      <c r="AC117" s="82">
        <f t="shared" si="32"/>
        <v>0.16071428571428573</v>
      </c>
      <c r="AD117" s="82">
        <f t="shared" si="33"/>
        <v>0.17261904761904762</v>
      </c>
      <c r="AE117" s="82">
        <f t="shared" si="34"/>
        <v>0.27380952380952384</v>
      </c>
      <c r="AF117" s="82">
        <f t="shared" si="35"/>
        <v>0.23214285714285715</v>
      </c>
      <c r="AG117" s="82">
        <f t="shared" si="36"/>
        <v>4.7619047619047616E-2</v>
      </c>
      <c r="AH117" s="120">
        <f t="shared" si="37"/>
        <v>0.1130952380952381</v>
      </c>
      <c r="AI117" s="83">
        <f t="shared" si="38"/>
        <v>0.37583892617449666</v>
      </c>
      <c r="AJ117" s="84">
        <f t="shared" si="39"/>
        <v>0.62416107382550334</v>
      </c>
      <c r="AK117" s="85">
        <f>AVERAGE(AK109:AK116)</f>
        <v>2.7944925887021475</v>
      </c>
      <c r="AL117" s="86"/>
      <c r="AM117" s="12">
        <f>MEDIAN(AM109:AM116)</f>
        <v>3</v>
      </c>
      <c r="AN117" s="87"/>
    </row>
    <row r="118" spans="1:40" s="9" customFormat="1" ht="18.75" x14ac:dyDescent="0.25">
      <c r="A118" s="15"/>
      <c r="B118" s="16"/>
      <c r="C118" s="16"/>
      <c r="D118" s="17"/>
      <c r="E118" s="18"/>
      <c r="F118" s="19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</row>
    <row r="119" spans="1:40" s="9" customFormat="1" ht="19.5" thickBot="1" x14ac:dyDescent="0.3">
      <c r="A119" s="15"/>
      <c r="B119" s="16"/>
      <c r="C119" s="16"/>
      <c r="D119" s="17"/>
      <c r="E119" s="21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</row>
    <row r="120" spans="1:40" s="9" customFormat="1" ht="37.5" x14ac:dyDescent="0.25">
      <c r="A120" s="7"/>
      <c r="B120" s="212" t="s">
        <v>57</v>
      </c>
      <c r="C120" s="212"/>
      <c r="D120" s="212"/>
      <c r="E120" s="212"/>
      <c r="F120" s="212"/>
      <c r="G120" s="212"/>
      <c r="H120" s="212"/>
      <c r="I120" s="212"/>
      <c r="J120" s="212"/>
      <c r="K120" s="212"/>
      <c r="L120" s="212"/>
      <c r="M120" s="212"/>
      <c r="N120" s="212"/>
      <c r="O120" s="212"/>
      <c r="P120" s="212"/>
      <c r="Q120" s="212"/>
      <c r="R120" s="212"/>
      <c r="S120" s="212"/>
      <c r="T120" s="212"/>
      <c r="U120" s="215"/>
      <c r="V120" s="74">
        <v>1</v>
      </c>
      <c r="W120" s="74">
        <v>2</v>
      </c>
      <c r="X120" s="74">
        <v>3</v>
      </c>
      <c r="Y120" s="74">
        <v>4</v>
      </c>
      <c r="Z120" s="74">
        <v>5</v>
      </c>
      <c r="AA120" s="74" t="s">
        <v>12</v>
      </c>
      <c r="AB120" s="104" t="s">
        <v>13</v>
      </c>
      <c r="AC120" s="73">
        <v>1</v>
      </c>
      <c r="AD120" s="73">
        <v>2</v>
      </c>
      <c r="AE120" s="73">
        <v>3</v>
      </c>
      <c r="AF120" s="73">
        <v>4</v>
      </c>
      <c r="AG120" s="73">
        <v>5</v>
      </c>
      <c r="AH120" s="91" t="s">
        <v>12</v>
      </c>
      <c r="AI120" s="76" t="s">
        <v>14</v>
      </c>
      <c r="AJ120" s="77" t="s">
        <v>15</v>
      </c>
      <c r="AK120" s="121" t="s">
        <v>16</v>
      </c>
      <c r="AL120" s="112" t="s">
        <v>17</v>
      </c>
      <c r="AM120" s="112" t="s">
        <v>18</v>
      </c>
      <c r="AN120" s="112" t="s">
        <v>19</v>
      </c>
    </row>
    <row r="121" spans="1:40" s="11" customFormat="1" ht="18.75" x14ac:dyDescent="0.25">
      <c r="A121" s="10">
        <v>44</v>
      </c>
      <c r="B121" s="206" t="s">
        <v>58</v>
      </c>
      <c r="C121" s="207"/>
      <c r="D121" s="207"/>
      <c r="E121" s="207"/>
      <c r="F121" s="207"/>
      <c r="G121" s="207"/>
      <c r="H121" s="207"/>
      <c r="I121" s="207"/>
      <c r="J121" s="207"/>
      <c r="K121" s="207"/>
      <c r="L121" s="207"/>
      <c r="M121" s="207"/>
      <c r="N121" s="207"/>
      <c r="O121" s="207"/>
      <c r="P121" s="207"/>
      <c r="Q121" s="207"/>
      <c r="R121" s="207"/>
      <c r="S121" s="207"/>
      <c r="T121" s="207"/>
      <c r="U121" s="207"/>
      <c r="V121" s="78">
        <v>0</v>
      </c>
      <c r="W121" s="78">
        <v>3</v>
      </c>
      <c r="X121" s="78">
        <v>4</v>
      </c>
      <c r="Y121" s="78">
        <v>14</v>
      </c>
      <c r="Z121" s="78">
        <v>0</v>
      </c>
      <c r="AA121" s="78">
        <v>0</v>
      </c>
      <c r="AB121" s="89">
        <f>SUM(V121:AA121)</f>
        <v>21</v>
      </c>
      <c r="AC121" s="79">
        <f t="shared" ref="AC121:AH121" si="41">V121/$AB121</f>
        <v>0</v>
      </c>
      <c r="AD121" s="79">
        <f t="shared" si="41"/>
        <v>0.14285714285714285</v>
      </c>
      <c r="AE121" s="79">
        <f t="shared" si="41"/>
        <v>0.19047619047619047</v>
      </c>
      <c r="AF121" s="79">
        <f t="shared" si="41"/>
        <v>0.66666666666666663</v>
      </c>
      <c r="AG121" s="79">
        <f t="shared" si="41"/>
        <v>0</v>
      </c>
      <c r="AH121" s="119">
        <f t="shared" si="41"/>
        <v>0</v>
      </c>
      <c r="AI121" s="80">
        <f>(V121+W121)/(V121+W121+X121+Y121+Z121)</f>
        <v>0.14285714285714285</v>
      </c>
      <c r="AJ121" s="81">
        <f>(X121+Y121+Z121)/(V121+W121+X121+Y121+Z121)</f>
        <v>0.8571428571428571</v>
      </c>
      <c r="AK121" s="150">
        <v>3.5238095238095233</v>
      </c>
      <c r="AL121" s="148">
        <v>0.74960306956732903</v>
      </c>
      <c r="AM121" s="149">
        <v>4</v>
      </c>
      <c r="AN121" s="149">
        <v>4</v>
      </c>
    </row>
    <row r="122" spans="1:40" s="11" customFormat="1" ht="18.75" x14ac:dyDescent="0.25">
      <c r="A122" s="23"/>
      <c r="B122" s="24"/>
      <c r="C122" s="24"/>
      <c r="D122" s="23"/>
      <c r="E122" s="25"/>
      <c r="F122" s="26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39"/>
      <c r="W122" s="39"/>
      <c r="X122" s="39"/>
      <c r="Y122" s="39"/>
      <c r="Z122" s="39"/>
      <c r="AA122" s="28"/>
      <c r="AB122" s="28"/>
      <c r="AC122" s="29"/>
      <c r="AD122" s="29"/>
      <c r="AE122" s="29"/>
      <c r="AF122" s="29"/>
      <c r="AG122" s="29"/>
      <c r="AH122" s="30"/>
      <c r="AI122" s="31"/>
      <c r="AJ122" s="32"/>
      <c r="AK122" s="39"/>
      <c r="AL122" s="39"/>
      <c r="AM122" s="39"/>
      <c r="AN122" s="39"/>
    </row>
    <row r="123" spans="1:40" s="11" customFormat="1" ht="18.75" x14ac:dyDescent="0.25">
      <c r="A123" s="10">
        <v>45</v>
      </c>
      <c r="B123" s="206" t="s">
        <v>59</v>
      </c>
      <c r="C123" s="207"/>
      <c r="D123" s="207"/>
      <c r="E123" s="207"/>
      <c r="F123" s="207"/>
      <c r="G123" s="207"/>
      <c r="H123" s="207"/>
      <c r="I123" s="207"/>
      <c r="J123" s="207"/>
      <c r="K123" s="207"/>
      <c r="L123" s="207"/>
      <c r="M123" s="207"/>
      <c r="N123" s="207"/>
      <c r="O123" s="207"/>
      <c r="P123" s="207"/>
      <c r="Q123" s="207"/>
      <c r="R123" s="207"/>
      <c r="S123" s="207"/>
      <c r="T123" s="207"/>
      <c r="U123" s="207"/>
      <c r="V123" s="78">
        <v>1</v>
      </c>
      <c r="W123" s="78">
        <v>1</v>
      </c>
      <c r="X123" s="78">
        <v>6</v>
      </c>
      <c r="Y123" s="78">
        <v>8</v>
      </c>
      <c r="Z123" s="78">
        <v>5</v>
      </c>
      <c r="AA123" s="78">
        <v>0</v>
      </c>
      <c r="AB123" s="89">
        <f>SUM(V123:AA123)</f>
        <v>21</v>
      </c>
      <c r="AC123" s="79">
        <f t="shared" ref="AC123:AH126" si="42">V123/$AB123</f>
        <v>4.7619047619047616E-2</v>
      </c>
      <c r="AD123" s="79">
        <f t="shared" si="42"/>
        <v>4.7619047619047616E-2</v>
      </c>
      <c r="AE123" s="79">
        <f t="shared" si="42"/>
        <v>0.2857142857142857</v>
      </c>
      <c r="AF123" s="79">
        <f t="shared" si="42"/>
        <v>0.38095238095238093</v>
      </c>
      <c r="AG123" s="79">
        <f t="shared" si="42"/>
        <v>0.23809523809523808</v>
      </c>
      <c r="AH123" s="119">
        <f t="shared" si="42"/>
        <v>0</v>
      </c>
      <c r="AI123" s="80">
        <f>(V123+W123)/(V123+W123+X123+Y123+Z123)</f>
        <v>9.5238095238095233E-2</v>
      </c>
      <c r="AJ123" s="81">
        <f>(X123+Y123+Z123)/(V123+W123+X123+Y123+Z123)</f>
        <v>0.90476190476190477</v>
      </c>
      <c r="AK123" s="150">
        <v>3.7142857142857144</v>
      </c>
      <c r="AL123" s="148">
        <v>1.0555973258234952</v>
      </c>
      <c r="AM123" s="149">
        <v>4</v>
      </c>
      <c r="AN123" s="149">
        <v>4</v>
      </c>
    </row>
    <row r="124" spans="1:40" s="11" customFormat="1" ht="18.75" x14ac:dyDescent="0.25">
      <c r="A124" s="10">
        <v>46</v>
      </c>
      <c r="B124" s="206" t="s">
        <v>60</v>
      </c>
      <c r="C124" s="207"/>
      <c r="D124" s="207"/>
      <c r="E124" s="207"/>
      <c r="F124" s="207"/>
      <c r="G124" s="207"/>
      <c r="H124" s="207"/>
      <c r="I124" s="207"/>
      <c r="J124" s="207"/>
      <c r="K124" s="207"/>
      <c r="L124" s="207"/>
      <c r="M124" s="207"/>
      <c r="N124" s="207"/>
      <c r="O124" s="207"/>
      <c r="P124" s="207"/>
      <c r="Q124" s="207"/>
      <c r="R124" s="207"/>
      <c r="S124" s="207"/>
      <c r="T124" s="207"/>
      <c r="U124" s="207"/>
      <c r="V124" s="78">
        <v>0</v>
      </c>
      <c r="W124" s="78">
        <v>0</v>
      </c>
      <c r="X124" s="78">
        <v>2</v>
      </c>
      <c r="Y124" s="78">
        <v>7</v>
      </c>
      <c r="Z124" s="78">
        <v>12</v>
      </c>
      <c r="AA124" s="78">
        <v>0</v>
      </c>
      <c r="AB124" s="89">
        <f>SUM(V124:AA124)</f>
        <v>21</v>
      </c>
      <c r="AC124" s="79">
        <f t="shared" si="42"/>
        <v>0</v>
      </c>
      <c r="AD124" s="79">
        <f t="shared" si="42"/>
        <v>0</v>
      </c>
      <c r="AE124" s="79">
        <f t="shared" si="42"/>
        <v>9.5238095238095233E-2</v>
      </c>
      <c r="AF124" s="79">
        <f t="shared" si="42"/>
        <v>0.33333333333333331</v>
      </c>
      <c r="AG124" s="79">
        <f t="shared" si="42"/>
        <v>0.5714285714285714</v>
      </c>
      <c r="AH124" s="119">
        <f t="shared" si="42"/>
        <v>0</v>
      </c>
      <c r="AI124" s="80">
        <f>(V124+W124)/(V124+W124+X124+Y124+Z124)</f>
        <v>0</v>
      </c>
      <c r="AJ124" s="81">
        <f>(X124+Y124+Z124)/(V124+W124+X124+Y124+Z124)</f>
        <v>1</v>
      </c>
      <c r="AK124" s="150">
        <v>4.4761904761904772</v>
      </c>
      <c r="AL124" s="148">
        <v>0.67963575678797394</v>
      </c>
      <c r="AM124" s="149">
        <v>5</v>
      </c>
      <c r="AN124" s="149">
        <v>5</v>
      </c>
    </row>
    <row r="125" spans="1:40" s="11" customFormat="1" ht="18.75" x14ac:dyDescent="0.25">
      <c r="A125" s="10">
        <v>47</v>
      </c>
      <c r="B125" s="206" t="s">
        <v>61</v>
      </c>
      <c r="C125" s="207"/>
      <c r="D125" s="207"/>
      <c r="E125" s="207"/>
      <c r="F125" s="207"/>
      <c r="G125" s="207"/>
      <c r="H125" s="207"/>
      <c r="I125" s="207"/>
      <c r="J125" s="207"/>
      <c r="K125" s="207"/>
      <c r="L125" s="207"/>
      <c r="M125" s="207"/>
      <c r="N125" s="207"/>
      <c r="O125" s="207"/>
      <c r="P125" s="207"/>
      <c r="Q125" s="207"/>
      <c r="R125" s="207"/>
      <c r="S125" s="207"/>
      <c r="T125" s="207"/>
      <c r="U125" s="207"/>
      <c r="V125" s="78">
        <v>0</v>
      </c>
      <c r="W125" s="78">
        <v>0</v>
      </c>
      <c r="X125" s="78">
        <v>0</v>
      </c>
      <c r="Y125" s="78">
        <v>9</v>
      </c>
      <c r="Z125" s="78">
        <v>11</v>
      </c>
      <c r="AA125" s="78">
        <v>1</v>
      </c>
      <c r="AB125" s="89">
        <f>SUM(V125:AA125)</f>
        <v>21</v>
      </c>
      <c r="AC125" s="79">
        <f t="shared" si="42"/>
        <v>0</v>
      </c>
      <c r="AD125" s="79">
        <f t="shared" si="42"/>
        <v>0</v>
      </c>
      <c r="AE125" s="79">
        <f t="shared" si="42"/>
        <v>0</v>
      </c>
      <c r="AF125" s="79">
        <f t="shared" si="42"/>
        <v>0.42857142857142855</v>
      </c>
      <c r="AG125" s="79">
        <f t="shared" si="42"/>
        <v>0.52380952380952384</v>
      </c>
      <c r="AH125" s="119">
        <f t="shared" si="42"/>
        <v>4.7619047619047616E-2</v>
      </c>
      <c r="AI125" s="80">
        <f>(V125+W125)/(V125+W125+X125+Y125+Z125)</f>
        <v>0</v>
      </c>
      <c r="AJ125" s="81">
        <f>(X125+Y125+Z125)/(V125+W125+X125+Y125+Z125)</f>
        <v>1</v>
      </c>
      <c r="AK125" s="150">
        <v>4.55</v>
      </c>
      <c r="AL125" s="148">
        <v>0.51041778553404038</v>
      </c>
      <c r="AM125" s="149">
        <v>5</v>
      </c>
      <c r="AN125" s="149">
        <v>5</v>
      </c>
    </row>
    <row r="126" spans="1:40" s="11" customFormat="1" ht="19.5" customHeight="1" thickBot="1" x14ac:dyDescent="0.3">
      <c r="A126" s="208" t="s">
        <v>62</v>
      </c>
      <c r="B126" s="209"/>
      <c r="C126" s="209"/>
      <c r="D126" s="209"/>
      <c r="E126" s="209"/>
      <c r="F126" s="209"/>
      <c r="G126" s="209"/>
      <c r="H126" s="209"/>
      <c r="I126" s="209"/>
      <c r="J126" s="209"/>
      <c r="K126" s="209"/>
      <c r="L126" s="209"/>
      <c r="M126" s="209"/>
      <c r="N126" s="209"/>
      <c r="O126" s="209"/>
      <c r="P126" s="209"/>
      <c r="Q126" s="209"/>
      <c r="R126" s="209"/>
      <c r="S126" s="209"/>
      <c r="T126" s="209"/>
      <c r="U126" s="210"/>
      <c r="V126" s="12">
        <f t="shared" ref="V126:AB126" si="43">SUM(V121:V125)</f>
        <v>1</v>
      </c>
      <c r="W126" s="12">
        <f t="shared" si="43"/>
        <v>4</v>
      </c>
      <c r="X126" s="12">
        <f t="shared" si="43"/>
        <v>12</v>
      </c>
      <c r="Y126" s="12">
        <f t="shared" si="43"/>
        <v>38</v>
      </c>
      <c r="Z126" s="12">
        <f t="shared" si="43"/>
        <v>28</v>
      </c>
      <c r="AA126" s="12">
        <f t="shared" si="43"/>
        <v>1</v>
      </c>
      <c r="AB126" s="107">
        <f t="shared" si="43"/>
        <v>84</v>
      </c>
      <c r="AC126" s="82">
        <f t="shared" si="42"/>
        <v>1.1904761904761904E-2</v>
      </c>
      <c r="AD126" s="82">
        <f t="shared" si="42"/>
        <v>4.7619047619047616E-2</v>
      </c>
      <c r="AE126" s="82">
        <f t="shared" si="42"/>
        <v>0.14285714285714285</v>
      </c>
      <c r="AF126" s="82">
        <f t="shared" si="42"/>
        <v>0.45238095238095238</v>
      </c>
      <c r="AG126" s="82">
        <f t="shared" si="42"/>
        <v>0.33333333333333331</v>
      </c>
      <c r="AH126" s="120">
        <f t="shared" si="42"/>
        <v>1.1904761904761904E-2</v>
      </c>
      <c r="AI126" s="83">
        <f>(V126+W126)/(V126+W126+X126+Y126+Z126)</f>
        <v>6.0240963855421686E-2</v>
      </c>
      <c r="AJ126" s="84">
        <f>(X126+Y126+Z126)/(V126+W126+X126+Y126+Z126)</f>
        <v>0.93975903614457834</v>
      </c>
      <c r="AK126" s="85">
        <f>AVERAGE(AK121,AK124:AK125)</f>
        <v>4.1833333333333336</v>
      </c>
      <c r="AL126" s="86"/>
      <c r="AM126" s="12">
        <f>MEDIAN(AM121,AM124:AM125)</f>
        <v>5</v>
      </c>
      <c r="AN126" s="87"/>
    </row>
    <row r="127" spans="1:40" s="9" customFormat="1" ht="19.5" thickBot="1" x14ac:dyDescent="0.3"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</row>
    <row r="128" spans="1:40" s="9" customFormat="1" ht="37.5" x14ac:dyDescent="0.25">
      <c r="A128" s="7"/>
      <c r="B128" s="212" t="s">
        <v>96</v>
      </c>
      <c r="C128" s="212"/>
      <c r="D128" s="212"/>
      <c r="E128" s="212"/>
      <c r="F128" s="212"/>
      <c r="G128" s="212"/>
      <c r="H128" s="212"/>
      <c r="I128" s="212"/>
      <c r="J128" s="212"/>
      <c r="K128" s="212"/>
      <c r="L128" s="212"/>
      <c r="M128" s="212"/>
      <c r="N128" s="212"/>
      <c r="O128" s="212"/>
      <c r="P128" s="212"/>
      <c r="Q128" s="212"/>
      <c r="R128" s="212"/>
      <c r="S128" s="212"/>
      <c r="T128" s="212"/>
      <c r="U128" s="215"/>
      <c r="V128" s="74">
        <v>1</v>
      </c>
      <c r="W128" s="74">
        <v>2</v>
      </c>
      <c r="X128" s="74">
        <v>3</v>
      </c>
      <c r="Y128" s="74">
        <v>4</v>
      </c>
      <c r="Z128" s="74">
        <v>5</v>
      </c>
      <c r="AA128" s="74" t="s">
        <v>12</v>
      </c>
      <c r="AB128" s="106" t="s">
        <v>13</v>
      </c>
      <c r="AC128" s="74">
        <v>1</v>
      </c>
      <c r="AD128" s="74">
        <v>2</v>
      </c>
      <c r="AE128" s="74">
        <v>3</v>
      </c>
      <c r="AF128" s="74">
        <v>4</v>
      </c>
      <c r="AG128" s="74">
        <v>5</v>
      </c>
      <c r="AH128" s="75" t="s">
        <v>12</v>
      </c>
      <c r="AI128" s="76" t="s">
        <v>14</v>
      </c>
      <c r="AJ128" s="77" t="s">
        <v>15</v>
      </c>
      <c r="AK128" s="121" t="s">
        <v>16</v>
      </c>
      <c r="AL128" s="112" t="s">
        <v>17</v>
      </c>
      <c r="AM128" s="112" t="s">
        <v>18</v>
      </c>
      <c r="AN128" s="112" t="s">
        <v>19</v>
      </c>
    </row>
    <row r="129" spans="1:40" s="11" customFormat="1" ht="18.75" x14ac:dyDescent="0.25">
      <c r="A129" s="10">
        <v>48</v>
      </c>
      <c r="B129" s="206" t="s">
        <v>97</v>
      </c>
      <c r="C129" s="207"/>
      <c r="D129" s="207"/>
      <c r="E129" s="207"/>
      <c r="F129" s="207"/>
      <c r="G129" s="207"/>
      <c r="H129" s="207"/>
      <c r="I129" s="207"/>
      <c r="J129" s="207"/>
      <c r="K129" s="207"/>
      <c r="L129" s="207"/>
      <c r="M129" s="207"/>
      <c r="N129" s="207"/>
      <c r="O129" s="207"/>
      <c r="P129" s="207"/>
      <c r="Q129" s="207"/>
      <c r="R129" s="207"/>
      <c r="S129" s="207"/>
      <c r="T129" s="207"/>
      <c r="U129" s="207"/>
      <c r="V129" s="78">
        <v>1</v>
      </c>
      <c r="W129" s="78">
        <v>1</v>
      </c>
      <c r="X129" s="78">
        <v>4</v>
      </c>
      <c r="Y129" s="78">
        <v>10</v>
      </c>
      <c r="Z129" s="78">
        <v>5</v>
      </c>
      <c r="AA129" s="78">
        <v>0</v>
      </c>
      <c r="AB129" s="89">
        <f t="shared" ref="AB129:AB134" si="44">SUM(V129:AA129)</f>
        <v>21</v>
      </c>
      <c r="AC129" s="79">
        <f t="shared" ref="AC129:AH135" si="45">V129/$AB129</f>
        <v>4.7619047619047616E-2</v>
      </c>
      <c r="AD129" s="79">
        <f t="shared" si="45"/>
        <v>4.7619047619047616E-2</v>
      </c>
      <c r="AE129" s="79">
        <f t="shared" si="45"/>
        <v>0.19047619047619047</v>
      </c>
      <c r="AF129" s="79">
        <f t="shared" si="45"/>
        <v>0.47619047619047616</v>
      </c>
      <c r="AG129" s="79">
        <f t="shared" si="45"/>
        <v>0.23809523809523808</v>
      </c>
      <c r="AH129" s="119">
        <f t="shared" si="45"/>
        <v>0</v>
      </c>
      <c r="AI129" s="80">
        <f t="shared" ref="AI129:AI135" si="46">(V129+W129)/(V129+W129+X129+Y129+Z129)</f>
        <v>9.5238095238095233E-2</v>
      </c>
      <c r="AJ129" s="81">
        <f t="shared" ref="AJ129:AJ135" si="47">(X129+Y129+Z129)/(V129+W129+X129+Y129+Z129)</f>
        <v>0.90476190476190477</v>
      </c>
      <c r="AK129" s="123">
        <v>3.8095238095238093</v>
      </c>
      <c r="AL129" s="114">
        <v>1.0304876330673562</v>
      </c>
      <c r="AM129" s="115">
        <v>4</v>
      </c>
      <c r="AN129" s="115">
        <v>4</v>
      </c>
    </row>
    <row r="130" spans="1:40" s="11" customFormat="1" ht="18.75" x14ac:dyDescent="0.25">
      <c r="A130" s="10">
        <v>49</v>
      </c>
      <c r="B130" s="206" t="s">
        <v>98</v>
      </c>
      <c r="C130" s="207"/>
      <c r="D130" s="207"/>
      <c r="E130" s="207"/>
      <c r="F130" s="207"/>
      <c r="G130" s="207"/>
      <c r="H130" s="207"/>
      <c r="I130" s="207"/>
      <c r="J130" s="207"/>
      <c r="K130" s="207"/>
      <c r="L130" s="207"/>
      <c r="M130" s="207"/>
      <c r="N130" s="207"/>
      <c r="O130" s="207"/>
      <c r="P130" s="207"/>
      <c r="Q130" s="207"/>
      <c r="R130" s="207"/>
      <c r="S130" s="207"/>
      <c r="T130" s="207"/>
      <c r="U130" s="207"/>
      <c r="V130" s="78">
        <v>1</v>
      </c>
      <c r="W130" s="78">
        <v>2</v>
      </c>
      <c r="X130" s="78">
        <v>5</v>
      </c>
      <c r="Y130" s="78">
        <v>9</v>
      </c>
      <c r="Z130" s="78">
        <v>4</v>
      </c>
      <c r="AA130" s="78">
        <v>0</v>
      </c>
      <c r="AB130" s="89">
        <f t="shared" si="44"/>
        <v>21</v>
      </c>
      <c r="AC130" s="79">
        <f t="shared" si="45"/>
        <v>4.7619047619047616E-2</v>
      </c>
      <c r="AD130" s="79">
        <f t="shared" si="45"/>
        <v>9.5238095238095233E-2</v>
      </c>
      <c r="AE130" s="79">
        <f t="shared" si="45"/>
        <v>0.23809523809523808</v>
      </c>
      <c r="AF130" s="79">
        <f t="shared" si="45"/>
        <v>0.42857142857142855</v>
      </c>
      <c r="AG130" s="79">
        <f t="shared" si="45"/>
        <v>0.19047619047619047</v>
      </c>
      <c r="AH130" s="119">
        <f t="shared" si="45"/>
        <v>0</v>
      </c>
      <c r="AI130" s="80">
        <f t="shared" si="46"/>
        <v>0.14285714285714285</v>
      </c>
      <c r="AJ130" s="81">
        <f t="shared" si="47"/>
        <v>0.8571428571428571</v>
      </c>
      <c r="AK130" s="123">
        <v>3.6190476190476195</v>
      </c>
      <c r="AL130" s="114">
        <v>1.0712698295103094</v>
      </c>
      <c r="AM130" s="115">
        <v>4</v>
      </c>
      <c r="AN130" s="115">
        <v>4</v>
      </c>
    </row>
    <row r="131" spans="1:40" s="11" customFormat="1" ht="18.75" x14ac:dyDescent="0.25">
      <c r="A131" s="10">
        <v>50</v>
      </c>
      <c r="B131" s="206" t="s">
        <v>99</v>
      </c>
      <c r="C131" s="207"/>
      <c r="D131" s="207"/>
      <c r="E131" s="207"/>
      <c r="F131" s="207"/>
      <c r="G131" s="207"/>
      <c r="H131" s="207"/>
      <c r="I131" s="207"/>
      <c r="J131" s="207"/>
      <c r="K131" s="207"/>
      <c r="L131" s="207"/>
      <c r="M131" s="207"/>
      <c r="N131" s="207"/>
      <c r="O131" s="207"/>
      <c r="P131" s="207"/>
      <c r="Q131" s="207"/>
      <c r="R131" s="207"/>
      <c r="S131" s="207"/>
      <c r="T131" s="207"/>
      <c r="U131" s="207"/>
      <c r="V131" s="78">
        <v>1</v>
      </c>
      <c r="W131" s="78">
        <v>2</v>
      </c>
      <c r="X131" s="78">
        <v>4</v>
      </c>
      <c r="Y131" s="78">
        <v>12</v>
      </c>
      <c r="Z131" s="78">
        <v>2</v>
      </c>
      <c r="AA131" s="78">
        <v>0</v>
      </c>
      <c r="AB131" s="89">
        <f t="shared" si="44"/>
        <v>21</v>
      </c>
      <c r="AC131" s="79">
        <f t="shared" si="45"/>
        <v>4.7619047619047616E-2</v>
      </c>
      <c r="AD131" s="79">
        <f t="shared" si="45"/>
        <v>9.5238095238095233E-2</v>
      </c>
      <c r="AE131" s="79">
        <f t="shared" si="45"/>
        <v>0.19047619047619047</v>
      </c>
      <c r="AF131" s="79">
        <f t="shared" si="45"/>
        <v>0.5714285714285714</v>
      </c>
      <c r="AG131" s="79">
        <f t="shared" si="45"/>
        <v>9.5238095238095233E-2</v>
      </c>
      <c r="AH131" s="119">
        <f t="shared" si="45"/>
        <v>0</v>
      </c>
      <c r="AI131" s="80">
        <f t="shared" si="46"/>
        <v>0.14285714285714285</v>
      </c>
      <c r="AJ131" s="81">
        <f t="shared" si="47"/>
        <v>0.8571428571428571</v>
      </c>
      <c r="AK131" s="123">
        <v>3.5714285714285712</v>
      </c>
      <c r="AL131" s="114">
        <v>0.97833678104365329</v>
      </c>
      <c r="AM131" s="115">
        <v>4</v>
      </c>
      <c r="AN131" s="115">
        <v>4</v>
      </c>
    </row>
    <row r="132" spans="1:40" s="11" customFormat="1" ht="18.75" x14ac:dyDescent="0.25">
      <c r="A132" s="10">
        <v>51</v>
      </c>
      <c r="B132" s="206" t="s">
        <v>100</v>
      </c>
      <c r="C132" s="207"/>
      <c r="D132" s="207"/>
      <c r="E132" s="207"/>
      <c r="F132" s="207"/>
      <c r="G132" s="207"/>
      <c r="H132" s="207"/>
      <c r="I132" s="207"/>
      <c r="J132" s="207"/>
      <c r="K132" s="207"/>
      <c r="L132" s="207"/>
      <c r="M132" s="207"/>
      <c r="N132" s="207"/>
      <c r="O132" s="207"/>
      <c r="P132" s="207"/>
      <c r="Q132" s="207"/>
      <c r="R132" s="207"/>
      <c r="S132" s="207"/>
      <c r="T132" s="207"/>
      <c r="U132" s="207"/>
      <c r="V132" s="78">
        <v>1</v>
      </c>
      <c r="W132" s="78">
        <v>2</v>
      </c>
      <c r="X132" s="78">
        <v>5</v>
      </c>
      <c r="Y132" s="78">
        <v>10</v>
      </c>
      <c r="Z132" s="78">
        <v>3</v>
      </c>
      <c r="AA132" s="78">
        <v>0</v>
      </c>
      <c r="AB132" s="89">
        <f t="shared" si="44"/>
        <v>21</v>
      </c>
      <c r="AC132" s="79">
        <f t="shared" si="45"/>
        <v>4.7619047619047616E-2</v>
      </c>
      <c r="AD132" s="79">
        <f t="shared" si="45"/>
        <v>9.5238095238095233E-2</v>
      </c>
      <c r="AE132" s="79">
        <f t="shared" si="45"/>
        <v>0.23809523809523808</v>
      </c>
      <c r="AF132" s="79">
        <f t="shared" si="45"/>
        <v>0.47619047619047616</v>
      </c>
      <c r="AG132" s="79">
        <f t="shared" si="45"/>
        <v>0.14285714285714285</v>
      </c>
      <c r="AH132" s="119">
        <f t="shared" si="45"/>
        <v>0</v>
      </c>
      <c r="AI132" s="80">
        <f t="shared" si="46"/>
        <v>0.14285714285714285</v>
      </c>
      <c r="AJ132" s="81">
        <f t="shared" si="47"/>
        <v>0.8571428571428571</v>
      </c>
      <c r="AK132" s="123">
        <v>3.5714285714285716</v>
      </c>
      <c r="AL132" s="114">
        <v>1.0281745265969475</v>
      </c>
      <c r="AM132" s="115">
        <v>4</v>
      </c>
      <c r="AN132" s="115">
        <v>4</v>
      </c>
    </row>
    <row r="133" spans="1:40" s="11" customFormat="1" ht="18.75" x14ac:dyDescent="0.25">
      <c r="A133" s="10">
        <v>52</v>
      </c>
      <c r="B133" s="206" t="s">
        <v>101</v>
      </c>
      <c r="C133" s="207"/>
      <c r="D133" s="207"/>
      <c r="E133" s="207"/>
      <c r="F133" s="207"/>
      <c r="G133" s="207"/>
      <c r="H133" s="207"/>
      <c r="I133" s="207"/>
      <c r="J133" s="207"/>
      <c r="K133" s="207"/>
      <c r="L133" s="207"/>
      <c r="M133" s="207"/>
      <c r="N133" s="207"/>
      <c r="O133" s="207"/>
      <c r="P133" s="207"/>
      <c r="Q133" s="207"/>
      <c r="R133" s="207"/>
      <c r="S133" s="207"/>
      <c r="T133" s="207"/>
      <c r="U133" s="207"/>
      <c r="V133" s="78">
        <v>1</v>
      </c>
      <c r="W133" s="78">
        <v>1</v>
      </c>
      <c r="X133" s="78">
        <v>6</v>
      </c>
      <c r="Y133" s="78">
        <v>8</v>
      </c>
      <c r="Z133" s="78">
        <v>3</v>
      </c>
      <c r="AA133" s="78">
        <v>2</v>
      </c>
      <c r="AB133" s="89">
        <f t="shared" si="44"/>
        <v>21</v>
      </c>
      <c r="AC133" s="79">
        <f t="shared" si="45"/>
        <v>4.7619047619047616E-2</v>
      </c>
      <c r="AD133" s="79">
        <f t="shared" si="45"/>
        <v>4.7619047619047616E-2</v>
      </c>
      <c r="AE133" s="79">
        <f t="shared" si="45"/>
        <v>0.2857142857142857</v>
      </c>
      <c r="AF133" s="79">
        <f t="shared" si="45"/>
        <v>0.38095238095238093</v>
      </c>
      <c r="AG133" s="79">
        <f t="shared" si="45"/>
        <v>0.14285714285714285</v>
      </c>
      <c r="AH133" s="119">
        <f t="shared" si="45"/>
        <v>9.5238095238095233E-2</v>
      </c>
      <c r="AI133" s="80">
        <f t="shared" si="46"/>
        <v>0.10526315789473684</v>
      </c>
      <c r="AJ133" s="81">
        <f t="shared" si="47"/>
        <v>0.89473684210526316</v>
      </c>
      <c r="AK133" s="123">
        <v>3.5789473684210527</v>
      </c>
      <c r="AL133" s="114">
        <v>1.0173926082384543</v>
      </c>
      <c r="AM133" s="115">
        <v>4</v>
      </c>
      <c r="AN133" s="115">
        <v>4</v>
      </c>
    </row>
    <row r="134" spans="1:40" s="11" customFormat="1" ht="29.25" customHeight="1" x14ac:dyDescent="0.25">
      <c r="A134" s="10">
        <v>53</v>
      </c>
      <c r="B134" s="206" t="s">
        <v>102</v>
      </c>
      <c r="C134" s="207"/>
      <c r="D134" s="207"/>
      <c r="E134" s="207"/>
      <c r="F134" s="207"/>
      <c r="G134" s="207"/>
      <c r="H134" s="207"/>
      <c r="I134" s="207"/>
      <c r="J134" s="207"/>
      <c r="K134" s="207"/>
      <c r="L134" s="207"/>
      <c r="M134" s="207"/>
      <c r="N134" s="207"/>
      <c r="O134" s="207"/>
      <c r="P134" s="207"/>
      <c r="Q134" s="207"/>
      <c r="R134" s="207"/>
      <c r="S134" s="207"/>
      <c r="T134" s="207"/>
      <c r="U134" s="207"/>
      <c r="V134" s="78">
        <v>1</v>
      </c>
      <c r="W134" s="78">
        <v>2</v>
      </c>
      <c r="X134" s="78">
        <v>4</v>
      </c>
      <c r="Y134" s="78">
        <v>10</v>
      </c>
      <c r="Z134" s="78">
        <v>4</v>
      </c>
      <c r="AA134" s="78">
        <v>0</v>
      </c>
      <c r="AB134" s="89">
        <f t="shared" si="44"/>
        <v>21</v>
      </c>
      <c r="AC134" s="79">
        <f t="shared" si="45"/>
        <v>4.7619047619047616E-2</v>
      </c>
      <c r="AD134" s="79">
        <f t="shared" si="45"/>
        <v>9.5238095238095233E-2</v>
      </c>
      <c r="AE134" s="79">
        <f t="shared" si="45"/>
        <v>0.19047619047619047</v>
      </c>
      <c r="AF134" s="79">
        <f t="shared" si="45"/>
        <v>0.47619047619047616</v>
      </c>
      <c r="AG134" s="79">
        <f t="shared" si="45"/>
        <v>0.19047619047619047</v>
      </c>
      <c r="AH134" s="119">
        <f t="shared" si="45"/>
        <v>0</v>
      </c>
      <c r="AI134" s="80">
        <f t="shared" si="46"/>
        <v>0.14285714285714285</v>
      </c>
      <c r="AJ134" s="81">
        <f t="shared" si="47"/>
        <v>0.8571428571428571</v>
      </c>
      <c r="AK134" s="123">
        <v>3.6666666666666674</v>
      </c>
      <c r="AL134" s="114">
        <v>1.0645812948447542</v>
      </c>
      <c r="AM134" s="115">
        <v>4</v>
      </c>
      <c r="AN134" s="115">
        <v>4</v>
      </c>
    </row>
    <row r="135" spans="1:40" s="11" customFormat="1" ht="18.75" customHeight="1" thickBot="1" x14ac:dyDescent="0.3">
      <c r="A135" s="208" t="s">
        <v>103</v>
      </c>
      <c r="B135" s="209"/>
      <c r="C135" s="209"/>
      <c r="D135" s="209"/>
      <c r="E135" s="209"/>
      <c r="F135" s="209"/>
      <c r="G135" s="209"/>
      <c r="H135" s="209"/>
      <c r="I135" s="209"/>
      <c r="J135" s="209"/>
      <c r="K135" s="209"/>
      <c r="L135" s="209"/>
      <c r="M135" s="209"/>
      <c r="N135" s="209"/>
      <c r="O135" s="209"/>
      <c r="P135" s="209"/>
      <c r="Q135" s="209"/>
      <c r="R135" s="209"/>
      <c r="S135" s="209"/>
      <c r="T135" s="209"/>
      <c r="U135" s="210"/>
      <c r="V135" s="12">
        <f t="shared" ref="V135:AB135" si="48">SUM(V129:V134)</f>
        <v>6</v>
      </c>
      <c r="W135" s="12">
        <f t="shared" si="48"/>
        <v>10</v>
      </c>
      <c r="X135" s="12">
        <f t="shared" si="48"/>
        <v>28</v>
      </c>
      <c r="Y135" s="12">
        <f t="shared" si="48"/>
        <v>59</v>
      </c>
      <c r="Z135" s="12">
        <f t="shared" si="48"/>
        <v>21</v>
      </c>
      <c r="AA135" s="12">
        <f t="shared" si="48"/>
        <v>2</v>
      </c>
      <c r="AB135" s="107">
        <f t="shared" si="48"/>
        <v>126</v>
      </c>
      <c r="AC135" s="82">
        <f t="shared" si="45"/>
        <v>4.7619047619047616E-2</v>
      </c>
      <c r="AD135" s="82">
        <f t="shared" si="45"/>
        <v>7.9365079365079361E-2</v>
      </c>
      <c r="AE135" s="82">
        <f t="shared" si="45"/>
        <v>0.22222222222222221</v>
      </c>
      <c r="AF135" s="82">
        <f t="shared" si="45"/>
        <v>0.46825396825396826</v>
      </c>
      <c r="AG135" s="82">
        <f t="shared" si="45"/>
        <v>0.16666666666666666</v>
      </c>
      <c r="AH135" s="120">
        <f t="shared" si="45"/>
        <v>1.5873015873015872E-2</v>
      </c>
      <c r="AI135" s="83">
        <f t="shared" si="46"/>
        <v>0.12903225806451613</v>
      </c>
      <c r="AJ135" s="84">
        <f t="shared" si="47"/>
        <v>0.87096774193548387</v>
      </c>
      <c r="AK135" s="85">
        <f>AVERAGE(AK129:AK134)</f>
        <v>3.6361737677527155</v>
      </c>
      <c r="AL135" s="86"/>
      <c r="AM135" s="12">
        <f>MEDIAN(AM129:AM134)</f>
        <v>4</v>
      </c>
      <c r="AN135" s="87"/>
    </row>
    <row r="136" spans="1:40" s="47" customFormat="1" ht="19.5" thickBot="1" x14ac:dyDescent="0.3">
      <c r="A136" s="48"/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5"/>
      <c r="W136" s="45"/>
      <c r="X136" s="45"/>
      <c r="Y136" s="45"/>
      <c r="Z136" s="45"/>
      <c r="AA136" s="45"/>
      <c r="AB136" s="45"/>
      <c r="AC136" s="93"/>
      <c r="AD136" s="93"/>
      <c r="AE136" s="93"/>
      <c r="AF136" s="93"/>
      <c r="AG136" s="93"/>
      <c r="AH136" s="93"/>
      <c r="AI136" s="94"/>
      <c r="AJ136" s="94"/>
      <c r="AK136" s="95"/>
      <c r="AL136" s="95"/>
      <c r="AM136" s="45"/>
      <c r="AN136" s="45"/>
    </row>
    <row r="137" spans="1:40" s="9" customFormat="1" ht="37.5" x14ac:dyDescent="0.25">
      <c r="A137" s="7"/>
      <c r="B137" s="250" t="s">
        <v>63</v>
      </c>
      <c r="C137" s="250"/>
      <c r="D137" s="250"/>
      <c r="E137" s="250"/>
      <c r="F137" s="250"/>
      <c r="G137" s="250"/>
      <c r="H137" s="250"/>
      <c r="I137" s="250"/>
      <c r="J137" s="250"/>
      <c r="K137" s="250"/>
      <c r="L137" s="250"/>
      <c r="M137" s="250"/>
      <c r="N137" s="250"/>
      <c r="O137" s="250"/>
      <c r="P137" s="250"/>
      <c r="Q137" s="250"/>
      <c r="R137" s="250"/>
      <c r="S137" s="250"/>
      <c r="T137" s="250"/>
      <c r="U137" s="250"/>
      <c r="V137" s="74">
        <v>1</v>
      </c>
      <c r="W137" s="74">
        <v>2</v>
      </c>
      <c r="X137" s="74">
        <v>3</v>
      </c>
      <c r="Y137" s="74">
        <v>4</v>
      </c>
      <c r="Z137" s="74">
        <v>5</v>
      </c>
      <c r="AA137" s="74" t="s">
        <v>12</v>
      </c>
      <c r="AB137" s="108" t="s">
        <v>13</v>
      </c>
      <c r="AC137" s="96">
        <v>1</v>
      </c>
      <c r="AD137" s="96">
        <v>2</v>
      </c>
      <c r="AE137" s="96">
        <v>3</v>
      </c>
      <c r="AF137" s="96">
        <v>4</v>
      </c>
      <c r="AG137" s="96">
        <v>5</v>
      </c>
      <c r="AH137" s="97" t="s">
        <v>12</v>
      </c>
      <c r="AI137" s="76" t="s">
        <v>14</v>
      </c>
      <c r="AJ137" s="77" t="s">
        <v>15</v>
      </c>
      <c r="AK137" s="121" t="s">
        <v>16</v>
      </c>
      <c r="AL137" s="112" t="s">
        <v>17</v>
      </c>
      <c r="AM137" s="112" t="s">
        <v>18</v>
      </c>
      <c r="AN137" s="112" t="s">
        <v>19</v>
      </c>
    </row>
    <row r="138" spans="1:40" s="11" customFormat="1" ht="18.75" x14ac:dyDescent="0.25">
      <c r="A138" s="10">
        <v>54</v>
      </c>
      <c r="B138" s="206" t="s">
        <v>64</v>
      </c>
      <c r="C138" s="207"/>
      <c r="D138" s="207"/>
      <c r="E138" s="207"/>
      <c r="F138" s="207"/>
      <c r="G138" s="207"/>
      <c r="H138" s="207"/>
      <c r="I138" s="207"/>
      <c r="J138" s="207"/>
      <c r="K138" s="207"/>
      <c r="L138" s="207"/>
      <c r="M138" s="207"/>
      <c r="N138" s="207"/>
      <c r="O138" s="207"/>
      <c r="P138" s="207"/>
      <c r="Q138" s="207"/>
      <c r="R138" s="207"/>
      <c r="S138" s="207"/>
      <c r="T138" s="207"/>
      <c r="U138" s="207"/>
      <c r="V138" s="78">
        <v>1</v>
      </c>
      <c r="W138" s="78">
        <v>1</v>
      </c>
      <c r="X138" s="78">
        <v>2</v>
      </c>
      <c r="Y138" s="78">
        <v>10</v>
      </c>
      <c r="Z138" s="78">
        <v>7</v>
      </c>
      <c r="AA138" s="78">
        <v>0</v>
      </c>
      <c r="AB138" s="89">
        <f t="shared" ref="AB138:AB143" si="49">SUM(V138:AA138)</f>
        <v>21</v>
      </c>
      <c r="AC138" s="79">
        <f t="shared" ref="AC138:AH144" si="50">V138/$AB138</f>
        <v>4.7619047619047616E-2</v>
      </c>
      <c r="AD138" s="79">
        <f t="shared" si="50"/>
        <v>4.7619047619047616E-2</v>
      </c>
      <c r="AE138" s="79">
        <f t="shared" si="50"/>
        <v>9.5238095238095233E-2</v>
      </c>
      <c r="AF138" s="79">
        <f t="shared" si="50"/>
        <v>0.47619047619047616</v>
      </c>
      <c r="AG138" s="79">
        <f t="shared" si="50"/>
        <v>0.33333333333333331</v>
      </c>
      <c r="AH138" s="119">
        <f t="shared" si="50"/>
        <v>0</v>
      </c>
      <c r="AI138" s="80">
        <f t="shared" ref="AI138:AI144" si="51">(V138+W138)/(V138+W138+X138+Y138+Z138)</f>
        <v>9.5238095238095233E-2</v>
      </c>
      <c r="AJ138" s="81">
        <f t="shared" ref="AJ138:AJ144" si="52">(X138+Y138+Z138)/(V138+W138+X138+Y138+Z138)</f>
        <v>0.90476190476190477</v>
      </c>
      <c r="AK138" s="122">
        <v>4</v>
      </c>
      <c r="AL138" s="113">
        <v>1.0488088481701516</v>
      </c>
      <c r="AM138" s="78">
        <v>4</v>
      </c>
      <c r="AN138" s="78">
        <v>4</v>
      </c>
    </row>
    <row r="139" spans="1:40" s="11" customFormat="1" ht="18.75" x14ac:dyDescent="0.25">
      <c r="A139" s="10">
        <v>55</v>
      </c>
      <c r="B139" s="206" t="s">
        <v>65</v>
      </c>
      <c r="C139" s="207"/>
      <c r="D139" s="207"/>
      <c r="E139" s="207"/>
      <c r="F139" s="207"/>
      <c r="G139" s="207"/>
      <c r="H139" s="207"/>
      <c r="I139" s="207"/>
      <c r="J139" s="207"/>
      <c r="K139" s="207"/>
      <c r="L139" s="207"/>
      <c r="M139" s="207"/>
      <c r="N139" s="207"/>
      <c r="O139" s="207"/>
      <c r="P139" s="207"/>
      <c r="Q139" s="207"/>
      <c r="R139" s="207"/>
      <c r="S139" s="207"/>
      <c r="T139" s="207"/>
      <c r="U139" s="207"/>
      <c r="V139" s="78">
        <v>1</v>
      </c>
      <c r="W139" s="78">
        <v>0</v>
      </c>
      <c r="X139" s="78">
        <v>2</v>
      </c>
      <c r="Y139" s="78">
        <v>8</v>
      </c>
      <c r="Z139" s="78">
        <v>10</v>
      </c>
      <c r="AA139" s="78">
        <v>0</v>
      </c>
      <c r="AB139" s="89">
        <f t="shared" si="49"/>
        <v>21</v>
      </c>
      <c r="AC139" s="79">
        <f t="shared" si="50"/>
        <v>4.7619047619047616E-2</v>
      </c>
      <c r="AD139" s="79">
        <f t="shared" si="50"/>
        <v>0</v>
      </c>
      <c r="AE139" s="79">
        <f t="shared" si="50"/>
        <v>9.5238095238095233E-2</v>
      </c>
      <c r="AF139" s="79">
        <f t="shared" si="50"/>
        <v>0.38095238095238093</v>
      </c>
      <c r="AG139" s="79">
        <f t="shared" si="50"/>
        <v>0.47619047619047616</v>
      </c>
      <c r="AH139" s="119">
        <f t="shared" si="50"/>
        <v>0</v>
      </c>
      <c r="AI139" s="80">
        <f t="shared" si="51"/>
        <v>4.7619047619047616E-2</v>
      </c>
      <c r="AJ139" s="81">
        <f t="shared" si="52"/>
        <v>0.95238095238095233</v>
      </c>
      <c r="AK139" s="122">
        <v>4.2380952380952372</v>
      </c>
      <c r="AL139" s="113">
        <v>0.99522670305623873</v>
      </c>
      <c r="AM139" s="78">
        <v>4</v>
      </c>
      <c r="AN139" s="78">
        <v>5</v>
      </c>
    </row>
    <row r="140" spans="1:40" s="11" customFormat="1" ht="18.75" x14ac:dyDescent="0.25">
      <c r="A140" s="10">
        <v>56</v>
      </c>
      <c r="B140" s="206" t="s">
        <v>66</v>
      </c>
      <c r="C140" s="207"/>
      <c r="D140" s="207"/>
      <c r="E140" s="207"/>
      <c r="F140" s="207"/>
      <c r="G140" s="207"/>
      <c r="H140" s="207"/>
      <c r="I140" s="207"/>
      <c r="J140" s="207"/>
      <c r="K140" s="207"/>
      <c r="L140" s="207"/>
      <c r="M140" s="207"/>
      <c r="N140" s="207"/>
      <c r="O140" s="207"/>
      <c r="P140" s="207"/>
      <c r="Q140" s="207"/>
      <c r="R140" s="207"/>
      <c r="S140" s="207"/>
      <c r="T140" s="207"/>
      <c r="U140" s="207"/>
      <c r="V140" s="78">
        <v>1</v>
      </c>
      <c r="W140" s="78">
        <v>0</v>
      </c>
      <c r="X140" s="78">
        <v>1</v>
      </c>
      <c r="Y140" s="78">
        <v>13</v>
      </c>
      <c r="Z140" s="78">
        <v>6</v>
      </c>
      <c r="AA140" s="78">
        <v>0</v>
      </c>
      <c r="AB140" s="89">
        <f t="shared" si="49"/>
        <v>21</v>
      </c>
      <c r="AC140" s="79">
        <f t="shared" si="50"/>
        <v>4.7619047619047616E-2</v>
      </c>
      <c r="AD140" s="79">
        <f t="shared" si="50"/>
        <v>0</v>
      </c>
      <c r="AE140" s="79">
        <f t="shared" si="50"/>
        <v>4.7619047619047616E-2</v>
      </c>
      <c r="AF140" s="79">
        <f t="shared" si="50"/>
        <v>0.61904761904761907</v>
      </c>
      <c r="AG140" s="79">
        <f t="shared" si="50"/>
        <v>0.2857142857142857</v>
      </c>
      <c r="AH140" s="119">
        <f t="shared" si="50"/>
        <v>0</v>
      </c>
      <c r="AI140" s="80">
        <f t="shared" si="51"/>
        <v>4.7619047619047616E-2</v>
      </c>
      <c r="AJ140" s="81">
        <f t="shared" si="52"/>
        <v>0.95238095238095233</v>
      </c>
      <c r="AK140" s="122">
        <v>4.0952380952380949</v>
      </c>
      <c r="AL140" s="113">
        <v>0.88908727944796873</v>
      </c>
      <c r="AM140" s="78">
        <v>4</v>
      </c>
      <c r="AN140" s="78">
        <v>4</v>
      </c>
    </row>
    <row r="141" spans="1:40" s="11" customFormat="1" ht="34.5" customHeight="1" x14ac:dyDescent="0.25">
      <c r="A141" s="10">
        <v>57</v>
      </c>
      <c r="B141" s="206" t="s">
        <v>89</v>
      </c>
      <c r="C141" s="207"/>
      <c r="D141" s="207"/>
      <c r="E141" s="207"/>
      <c r="F141" s="207"/>
      <c r="G141" s="207"/>
      <c r="H141" s="207"/>
      <c r="I141" s="207"/>
      <c r="J141" s="207"/>
      <c r="K141" s="207"/>
      <c r="L141" s="207"/>
      <c r="M141" s="207"/>
      <c r="N141" s="207"/>
      <c r="O141" s="207"/>
      <c r="P141" s="207"/>
      <c r="Q141" s="207"/>
      <c r="R141" s="207"/>
      <c r="S141" s="207"/>
      <c r="T141" s="207"/>
      <c r="U141" s="207"/>
      <c r="V141" s="78">
        <v>1</v>
      </c>
      <c r="W141" s="78">
        <v>0</v>
      </c>
      <c r="X141" s="78">
        <v>6</v>
      </c>
      <c r="Y141" s="78">
        <v>6</v>
      </c>
      <c r="Z141" s="78">
        <v>5</v>
      </c>
      <c r="AA141" s="78">
        <v>3</v>
      </c>
      <c r="AB141" s="89">
        <f t="shared" si="49"/>
        <v>21</v>
      </c>
      <c r="AC141" s="79">
        <f t="shared" si="50"/>
        <v>4.7619047619047616E-2</v>
      </c>
      <c r="AD141" s="79">
        <f t="shared" si="50"/>
        <v>0</v>
      </c>
      <c r="AE141" s="79">
        <f t="shared" si="50"/>
        <v>0.2857142857142857</v>
      </c>
      <c r="AF141" s="79">
        <f t="shared" si="50"/>
        <v>0.2857142857142857</v>
      </c>
      <c r="AG141" s="79">
        <f t="shared" si="50"/>
        <v>0.23809523809523808</v>
      </c>
      <c r="AH141" s="119">
        <f t="shared" si="50"/>
        <v>0.14285714285714285</v>
      </c>
      <c r="AI141" s="80">
        <f t="shared" si="51"/>
        <v>5.5555555555555552E-2</v>
      </c>
      <c r="AJ141" s="81">
        <f t="shared" si="52"/>
        <v>0.94444444444444442</v>
      </c>
      <c r="AK141" s="122">
        <v>3.7777777777777786</v>
      </c>
      <c r="AL141" s="113">
        <v>1.0602749674192762</v>
      </c>
      <c r="AM141" s="78">
        <v>4</v>
      </c>
      <c r="AN141" s="78">
        <v>3</v>
      </c>
    </row>
    <row r="142" spans="1:40" s="11" customFormat="1" ht="18.75" x14ac:dyDescent="0.25">
      <c r="A142" s="10">
        <v>58</v>
      </c>
      <c r="B142" s="206" t="s">
        <v>90</v>
      </c>
      <c r="C142" s="207"/>
      <c r="D142" s="207"/>
      <c r="E142" s="207"/>
      <c r="F142" s="207"/>
      <c r="G142" s="207"/>
      <c r="H142" s="207"/>
      <c r="I142" s="207"/>
      <c r="J142" s="207"/>
      <c r="K142" s="207"/>
      <c r="L142" s="207"/>
      <c r="M142" s="207"/>
      <c r="N142" s="207"/>
      <c r="O142" s="207"/>
      <c r="P142" s="207"/>
      <c r="Q142" s="207"/>
      <c r="R142" s="207"/>
      <c r="S142" s="207"/>
      <c r="T142" s="207"/>
      <c r="U142" s="207"/>
      <c r="V142" s="78">
        <v>2</v>
      </c>
      <c r="W142" s="78">
        <v>1</v>
      </c>
      <c r="X142" s="78">
        <v>4</v>
      </c>
      <c r="Y142" s="78">
        <v>7</v>
      </c>
      <c r="Z142" s="78">
        <v>7</v>
      </c>
      <c r="AA142" s="78">
        <v>0</v>
      </c>
      <c r="AB142" s="89">
        <f t="shared" si="49"/>
        <v>21</v>
      </c>
      <c r="AC142" s="79">
        <f t="shared" si="50"/>
        <v>9.5238095238095233E-2</v>
      </c>
      <c r="AD142" s="79">
        <f t="shared" si="50"/>
        <v>4.7619047619047616E-2</v>
      </c>
      <c r="AE142" s="79">
        <f t="shared" si="50"/>
        <v>0.19047619047619047</v>
      </c>
      <c r="AF142" s="79">
        <f t="shared" si="50"/>
        <v>0.33333333333333331</v>
      </c>
      <c r="AG142" s="79">
        <f t="shared" si="50"/>
        <v>0.33333333333333331</v>
      </c>
      <c r="AH142" s="119">
        <f t="shared" si="50"/>
        <v>0</v>
      </c>
      <c r="AI142" s="80">
        <f t="shared" si="51"/>
        <v>0.14285714285714285</v>
      </c>
      <c r="AJ142" s="81">
        <f t="shared" si="52"/>
        <v>0.8571428571428571</v>
      </c>
      <c r="AK142" s="122">
        <v>3.7619047619047619</v>
      </c>
      <c r="AL142" s="113">
        <v>1.2611408289624877</v>
      </c>
      <c r="AM142" s="78">
        <v>4</v>
      </c>
      <c r="AN142" s="78">
        <v>4</v>
      </c>
    </row>
    <row r="143" spans="1:40" s="11" customFormat="1" ht="18.75" x14ac:dyDescent="0.25">
      <c r="A143" s="10">
        <v>59</v>
      </c>
      <c r="B143" s="206" t="s">
        <v>67</v>
      </c>
      <c r="C143" s="207"/>
      <c r="D143" s="207"/>
      <c r="E143" s="207"/>
      <c r="F143" s="207"/>
      <c r="G143" s="207"/>
      <c r="H143" s="207"/>
      <c r="I143" s="207"/>
      <c r="J143" s="207"/>
      <c r="K143" s="207"/>
      <c r="L143" s="207"/>
      <c r="M143" s="207"/>
      <c r="N143" s="207"/>
      <c r="O143" s="207"/>
      <c r="P143" s="207"/>
      <c r="Q143" s="207"/>
      <c r="R143" s="207"/>
      <c r="S143" s="207"/>
      <c r="T143" s="207"/>
      <c r="U143" s="207"/>
      <c r="V143" s="78">
        <v>1</v>
      </c>
      <c r="W143" s="78">
        <v>1</v>
      </c>
      <c r="X143" s="78">
        <v>4</v>
      </c>
      <c r="Y143" s="78">
        <v>11</v>
      </c>
      <c r="Z143" s="78">
        <v>3</v>
      </c>
      <c r="AA143" s="78">
        <v>1</v>
      </c>
      <c r="AB143" s="89">
        <f t="shared" si="49"/>
        <v>21</v>
      </c>
      <c r="AC143" s="79">
        <f t="shared" si="50"/>
        <v>4.7619047619047616E-2</v>
      </c>
      <c r="AD143" s="79">
        <f t="shared" si="50"/>
        <v>4.7619047619047616E-2</v>
      </c>
      <c r="AE143" s="79">
        <f t="shared" si="50"/>
        <v>0.19047619047619047</v>
      </c>
      <c r="AF143" s="79">
        <f t="shared" si="50"/>
        <v>0.52380952380952384</v>
      </c>
      <c r="AG143" s="79">
        <f t="shared" si="50"/>
        <v>0.14285714285714285</v>
      </c>
      <c r="AH143" s="119">
        <f t="shared" si="50"/>
        <v>4.7619047619047616E-2</v>
      </c>
      <c r="AI143" s="80">
        <f t="shared" si="51"/>
        <v>0.1</v>
      </c>
      <c r="AJ143" s="81">
        <f t="shared" si="52"/>
        <v>0.9</v>
      </c>
      <c r="AK143" s="122">
        <v>3.6999999999999997</v>
      </c>
      <c r="AL143" s="113">
        <v>0.97872096985918555</v>
      </c>
      <c r="AM143" s="78">
        <v>4</v>
      </c>
      <c r="AN143" s="78">
        <v>4</v>
      </c>
    </row>
    <row r="144" spans="1:40" s="11" customFormat="1" ht="19.5" customHeight="1" thickBot="1" x14ac:dyDescent="0.3">
      <c r="A144" s="208" t="s">
        <v>68</v>
      </c>
      <c r="B144" s="209"/>
      <c r="C144" s="209"/>
      <c r="D144" s="209"/>
      <c r="E144" s="209"/>
      <c r="F144" s="209"/>
      <c r="G144" s="209"/>
      <c r="H144" s="209"/>
      <c r="I144" s="209"/>
      <c r="J144" s="209"/>
      <c r="K144" s="209"/>
      <c r="L144" s="209"/>
      <c r="M144" s="209"/>
      <c r="N144" s="209"/>
      <c r="O144" s="209"/>
      <c r="P144" s="209"/>
      <c r="Q144" s="209"/>
      <c r="R144" s="209"/>
      <c r="S144" s="209"/>
      <c r="T144" s="209"/>
      <c r="U144" s="210"/>
      <c r="V144" s="12">
        <f t="shared" ref="V144:AB144" si="53">SUM(V138:V143)</f>
        <v>7</v>
      </c>
      <c r="W144" s="12">
        <f t="shared" si="53"/>
        <v>3</v>
      </c>
      <c r="X144" s="12">
        <f t="shared" si="53"/>
        <v>19</v>
      </c>
      <c r="Y144" s="12">
        <f t="shared" si="53"/>
        <v>55</v>
      </c>
      <c r="Z144" s="12">
        <f t="shared" si="53"/>
        <v>38</v>
      </c>
      <c r="AA144" s="12">
        <f t="shared" si="53"/>
        <v>4</v>
      </c>
      <c r="AB144" s="107">
        <f t="shared" si="53"/>
        <v>126</v>
      </c>
      <c r="AC144" s="82">
        <f t="shared" si="50"/>
        <v>5.5555555555555552E-2</v>
      </c>
      <c r="AD144" s="82">
        <f t="shared" si="50"/>
        <v>2.3809523809523808E-2</v>
      </c>
      <c r="AE144" s="82">
        <f t="shared" si="50"/>
        <v>0.15079365079365079</v>
      </c>
      <c r="AF144" s="82">
        <f t="shared" si="50"/>
        <v>0.43650793650793651</v>
      </c>
      <c r="AG144" s="82">
        <f t="shared" si="50"/>
        <v>0.30158730158730157</v>
      </c>
      <c r="AH144" s="120">
        <f t="shared" si="50"/>
        <v>3.1746031746031744E-2</v>
      </c>
      <c r="AI144" s="83">
        <f t="shared" si="51"/>
        <v>8.1967213114754092E-2</v>
      </c>
      <c r="AJ144" s="84">
        <f t="shared" si="52"/>
        <v>0.91803278688524592</v>
      </c>
      <c r="AK144" s="85">
        <f>AVERAGE(AK138:AK143)</f>
        <v>3.9288359788359788</v>
      </c>
      <c r="AL144" s="86"/>
      <c r="AM144" s="12">
        <f>MEDIAN(AM138:AM143)</f>
        <v>4</v>
      </c>
      <c r="AN144" s="87"/>
    </row>
    <row r="145" spans="1:40" ht="19.5" thickBot="1" x14ac:dyDescent="0.3">
      <c r="V145" s="28"/>
      <c r="W145" s="28"/>
      <c r="X145" s="28"/>
      <c r="Y145" s="28"/>
      <c r="Z145" s="28"/>
      <c r="AA145" s="28"/>
      <c r="AB145" s="92"/>
      <c r="AC145" s="79"/>
      <c r="AD145" s="79"/>
      <c r="AE145" s="79"/>
      <c r="AF145" s="79"/>
      <c r="AG145" s="79"/>
      <c r="AH145" s="79"/>
      <c r="AI145" s="98"/>
      <c r="AJ145" s="99"/>
      <c r="AK145" s="109"/>
      <c r="AL145" s="110"/>
      <c r="AM145" s="111"/>
      <c r="AN145" s="28"/>
    </row>
    <row r="146" spans="1:40" s="9" customFormat="1" ht="37.5" x14ac:dyDescent="0.25">
      <c r="A146" s="7"/>
      <c r="B146" s="212" t="s">
        <v>91</v>
      </c>
      <c r="C146" s="212"/>
      <c r="D146" s="212"/>
      <c r="E146" s="212"/>
      <c r="F146" s="212"/>
      <c r="G146" s="212"/>
      <c r="H146" s="212"/>
      <c r="I146" s="212"/>
      <c r="J146" s="212"/>
      <c r="K146" s="212"/>
      <c r="L146" s="212"/>
      <c r="M146" s="212"/>
      <c r="N146" s="212"/>
      <c r="O146" s="212"/>
      <c r="P146" s="212"/>
      <c r="Q146" s="212"/>
      <c r="R146" s="212"/>
      <c r="S146" s="212"/>
      <c r="T146" s="212"/>
      <c r="U146" s="215"/>
      <c r="V146" s="74">
        <v>1</v>
      </c>
      <c r="W146" s="74">
        <v>2</v>
      </c>
      <c r="X146" s="74">
        <v>3</v>
      </c>
      <c r="Y146" s="74">
        <v>4</v>
      </c>
      <c r="Z146" s="74">
        <v>5</v>
      </c>
      <c r="AA146" s="74" t="s">
        <v>12</v>
      </c>
      <c r="AB146" s="104" t="s">
        <v>13</v>
      </c>
      <c r="AC146" s="73">
        <v>1</v>
      </c>
      <c r="AD146" s="73">
        <v>2</v>
      </c>
      <c r="AE146" s="73">
        <v>3</v>
      </c>
      <c r="AF146" s="73">
        <v>4</v>
      </c>
      <c r="AG146" s="73">
        <v>5</v>
      </c>
      <c r="AH146" s="91" t="s">
        <v>12</v>
      </c>
      <c r="AI146" s="76" t="s">
        <v>14</v>
      </c>
      <c r="AJ146" s="77" t="s">
        <v>15</v>
      </c>
      <c r="AK146" s="121" t="s">
        <v>16</v>
      </c>
      <c r="AL146" s="112" t="s">
        <v>17</v>
      </c>
      <c r="AM146" s="112" t="s">
        <v>18</v>
      </c>
      <c r="AN146" s="112" t="s">
        <v>19</v>
      </c>
    </row>
    <row r="147" spans="1:40" s="11" customFormat="1" ht="19.5" thickBot="1" x14ac:dyDescent="0.3">
      <c r="A147" s="10">
        <v>60</v>
      </c>
      <c r="B147" s="206" t="s">
        <v>92</v>
      </c>
      <c r="C147" s="207"/>
      <c r="D147" s="207"/>
      <c r="E147" s="207"/>
      <c r="F147" s="207"/>
      <c r="G147" s="207"/>
      <c r="H147" s="207"/>
      <c r="I147" s="207"/>
      <c r="J147" s="207"/>
      <c r="K147" s="207"/>
      <c r="L147" s="207"/>
      <c r="M147" s="207"/>
      <c r="N147" s="207"/>
      <c r="O147" s="207"/>
      <c r="P147" s="207"/>
      <c r="Q147" s="207"/>
      <c r="R147" s="207"/>
      <c r="S147" s="207"/>
      <c r="T147" s="207"/>
      <c r="U147" s="207"/>
      <c r="V147" s="78">
        <v>1</v>
      </c>
      <c r="W147" s="78">
        <v>2</v>
      </c>
      <c r="X147" s="78">
        <v>5</v>
      </c>
      <c r="Y147" s="78">
        <v>12</v>
      </c>
      <c r="Z147" s="78">
        <v>1</v>
      </c>
      <c r="AA147" s="78">
        <v>0</v>
      </c>
      <c r="AB147" s="89">
        <f>SUM(V147:AA147)</f>
        <v>21</v>
      </c>
      <c r="AC147" s="79">
        <f t="shared" ref="AC147:AH147" si="54">V147/$AB147</f>
        <v>4.7619047619047616E-2</v>
      </c>
      <c r="AD147" s="79">
        <f t="shared" si="54"/>
        <v>9.5238095238095233E-2</v>
      </c>
      <c r="AE147" s="79">
        <f t="shared" si="54"/>
        <v>0.23809523809523808</v>
      </c>
      <c r="AF147" s="79">
        <f t="shared" si="54"/>
        <v>0.5714285714285714</v>
      </c>
      <c r="AG147" s="79">
        <f t="shared" si="54"/>
        <v>4.7619047619047616E-2</v>
      </c>
      <c r="AH147" s="119">
        <f t="shared" si="54"/>
        <v>0</v>
      </c>
      <c r="AI147" s="100">
        <f>(V147+W147)/(V147+W147+X147+Y147+Z147)</f>
        <v>0.14285714285714285</v>
      </c>
      <c r="AJ147" s="101">
        <f>(X147+Y147+Z147)/(V147+W147+X147+Y147+Z147)</f>
        <v>0.8571428571428571</v>
      </c>
      <c r="AK147" s="122">
        <v>3.4761904761904763</v>
      </c>
      <c r="AL147" s="113">
        <v>0.92838826032256661</v>
      </c>
      <c r="AM147" s="78">
        <v>4</v>
      </c>
      <c r="AN147" s="78">
        <v>4</v>
      </c>
    </row>
    <row r="149" spans="1:40" ht="18.75" customHeight="1" x14ac:dyDescent="0.25">
      <c r="A149" s="264" t="s">
        <v>106</v>
      </c>
      <c r="B149" s="264"/>
      <c r="C149" s="264"/>
      <c r="D149" s="264"/>
      <c r="E149" s="264"/>
      <c r="F149" s="264"/>
      <c r="G149" s="264"/>
      <c r="H149" s="264"/>
      <c r="I149" s="264"/>
      <c r="J149" s="264"/>
      <c r="K149" s="264"/>
      <c r="L149" s="264"/>
      <c r="M149" s="264"/>
      <c r="N149" s="264"/>
      <c r="O149" s="264"/>
      <c r="P149" s="264"/>
      <c r="Q149" s="264"/>
      <c r="R149" s="264"/>
      <c r="S149" s="264"/>
      <c r="T149" s="264"/>
      <c r="U149" s="264"/>
      <c r="V149" s="264"/>
      <c r="W149" s="264"/>
      <c r="X149" s="264"/>
      <c r="Y149" s="264"/>
      <c r="Z149" s="264"/>
      <c r="AA149" s="264"/>
      <c r="AB149" s="264"/>
      <c r="AC149" s="264"/>
      <c r="AD149" s="51"/>
    </row>
    <row r="150" spans="1:40" ht="18.75" customHeight="1" x14ac:dyDescent="0.25">
      <c r="A150" s="249" t="s">
        <v>151</v>
      </c>
      <c r="B150" s="249"/>
      <c r="C150" s="249"/>
      <c r="D150" s="249"/>
      <c r="E150" s="249"/>
      <c r="F150" s="249"/>
      <c r="G150" s="249"/>
      <c r="H150" s="249"/>
      <c r="I150" s="249"/>
      <c r="J150" s="249"/>
      <c r="K150" s="249"/>
      <c r="L150" s="2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51"/>
    </row>
    <row r="151" spans="1:40" ht="18.75" customHeight="1" x14ac:dyDescent="0.25">
      <c r="AF151" s="51"/>
    </row>
    <row r="152" spans="1:40" ht="18.75" customHeight="1" x14ac:dyDescent="0.25">
      <c r="A152" s="264" t="s">
        <v>105</v>
      </c>
      <c r="B152" s="264"/>
      <c r="C152" s="264"/>
      <c r="D152" s="264"/>
      <c r="E152" s="264"/>
      <c r="F152" s="264"/>
      <c r="G152" s="264"/>
      <c r="H152" s="264"/>
      <c r="I152" s="264"/>
      <c r="J152" s="264"/>
      <c r="K152" s="264"/>
      <c r="L152" s="264"/>
      <c r="M152" s="264"/>
      <c r="N152" s="264"/>
      <c r="O152" s="264"/>
      <c r="P152" s="264"/>
      <c r="Q152" s="264"/>
      <c r="R152" s="264"/>
      <c r="S152" s="264"/>
      <c r="T152" s="264"/>
      <c r="U152" s="264"/>
      <c r="V152" s="264"/>
      <c r="W152" s="264"/>
      <c r="X152" s="264"/>
      <c r="Y152" s="264"/>
      <c r="Z152" s="264"/>
      <c r="AA152" s="264"/>
      <c r="AB152" s="264"/>
      <c r="AC152" s="264"/>
      <c r="AF152" s="51"/>
    </row>
    <row r="153" spans="1:40" ht="18.75" customHeight="1" x14ac:dyDescent="0.25">
      <c r="A153" t="s">
        <v>148</v>
      </c>
      <c r="AF153" s="51"/>
    </row>
    <row r="154" spans="1:40" ht="18.75" customHeight="1" x14ac:dyDescent="0.25">
      <c r="A154" s="249" t="s">
        <v>149</v>
      </c>
      <c r="B154" s="249"/>
      <c r="C154" s="249"/>
      <c r="D154" s="249"/>
      <c r="E154" s="249"/>
      <c r="F154" s="249"/>
      <c r="G154" s="249"/>
      <c r="H154" s="249"/>
      <c r="I154" s="249"/>
      <c r="J154" s="249"/>
      <c r="K154" s="249"/>
      <c r="L154" s="249"/>
      <c r="M154" s="249"/>
      <c r="N154" s="249"/>
      <c r="O154" s="249"/>
      <c r="P154" s="249"/>
      <c r="Q154" s="249"/>
      <c r="R154" s="151"/>
      <c r="S154" s="151"/>
      <c r="T154" s="151"/>
      <c r="U154" s="151"/>
      <c r="V154" s="52"/>
      <c r="AF154" s="51"/>
    </row>
    <row r="155" spans="1:40" ht="18.75" customHeight="1" x14ac:dyDescent="0.25">
      <c r="A155" s="249" t="s">
        <v>150</v>
      </c>
      <c r="B155" s="249"/>
      <c r="C155" s="249"/>
      <c r="D155" s="249"/>
      <c r="E155" s="249"/>
      <c r="F155" s="249"/>
      <c r="G155" s="249"/>
      <c r="H155" s="249"/>
      <c r="I155" s="249"/>
      <c r="J155" s="249"/>
      <c r="K155" s="249"/>
      <c r="L155" s="249"/>
      <c r="M155" s="249"/>
      <c r="N155" s="151"/>
      <c r="O155" s="151"/>
      <c r="P155" s="151"/>
      <c r="Q155" s="151"/>
      <c r="R155" s="151"/>
      <c r="S155" s="151"/>
      <c r="T155" s="151"/>
      <c r="U155" s="151"/>
      <c r="V155" s="52"/>
      <c r="AA155" s="124"/>
    </row>
    <row r="156" spans="1:40" x14ac:dyDescent="0.25">
      <c r="A156" s="124"/>
    </row>
    <row r="157" spans="1:40" x14ac:dyDescent="0.25">
      <c r="B157" s="124"/>
      <c r="C157" s="124"/>
      <c r="D157" s="124"/>
      <c r="E157" s="124"/>
      <c r="F157" s="124"/>
      <c r="G157" s="124"/>
      <c r="H157" s="124"/>
    </row>
  </sheetData>
  <mergeCells count="108">
    <mergeCell ref="B134:U134"/>
    <mergeCell ref="A135:U135"/>
    <mergeCell ref="B56:U56"/>
    <mergeCell ref="B65:U65"/>
    <mergeCell ref="A126:U126"/>
    <mergeCell ref="A144:U144"/>
    <mergeCell ref="A149:AC149"/>
    <mergeCell ref="A152:AC152"/>
    <mergeCell ref="A11:AN11"/>
    <mergeCell ref="B53:U53"/>
    <mergeCell ref="B54:U54"/>
    <mergeCell ref="B128:U128"/>
    <mergeCell ref="B129:U129"/>
    <mergeCell ref="B130:U130"/>
    <mergeCell ref="B131:U131"/>
    <mergeCell ref="B132:U132"/>
    <mergeCell ref="B133:U133"/>
    <mergeCell ref="B66:U66"/>
    <mergeCell ref="B67:U67"/>
    <mergeCell ref="A68:U68"/>
    <mergeCell ref="B70:U70"/>
    <mergeCell ref="B57:U57"/>
    <mergeCell ref="B58:U58"/>
    <mergeCell ref="B59:U59"/>
    <mergeCell ref="A2:AE2"/>
    <mergeCell ref="A7:AN7"/>
    <mergeCell ref="A8:AN8"/>
    <mergeCell ref="A9:AE9"/>
    <mergeCell ref="A10:AN10"/>
    <mergeCell ref="A14:E14"/>
    <mergeCell ref="B146:U146"/>
    <mergeCell ref="B147:U147"/>
    <mergeCell ref="A15:E15"/>
    <mergeCell ref="A17:G17"/>
    <mergeCell ref="V27:Y27"/>
    <mergeCell ref="E27:H27"/>
    <mergeCell ref="V28:X28"/>
    <mergeCell ref="E28:G28"/>
    <mergeCell ref="V29:X29"/>
    <mergeCell ref="E29:G29"/>
    <mergeCell ref="V30:X30"/>
    <mergeCell ref="AK50:AN51"/>
    <mergeCell ref="B52:U52"/>
    <mergeCell ref="B55:U55"/>
    <mergeCell ref="V50:AA51"/>
    <mergeCell ref="AC50:AH51"/>
    <mergeCell ref="AI50:AJ51"/>
    <mergeCell ref="B64:U64"/>
    <mergeCell ref="A60:U60"/>
    <mergeCell ref="B62:U62"/>
    <mergeCell ref="B63:U63"/>
    <mergeCell ref="B78:U78"/>
    <mergeCell ref="B79:U79"/>
    <mergeCell ref="B80:U80"/>
    <mergeCell ref="B81:U81"/>
    <mergeCell ref="B82:U82"/>
    <mergeCell ref="B83:U83"/>
    <mergeCell ref="B71:U71"/>
    <mergeCell ref="B72:U72"/>
    <mergeCell ref="B73:U73"/>
    <mergeCell ref="A74:U74"/>
    <mergeCell ref="B76:U76"/>
    <mergeCell ref="B77:U77"/>
    <mergeCell ref="B92:U92"/>
    <mergeCell ref="B93:U93"/>
    <mergeCell ref="B94:U94"/>
    <mergeCell ref="B95:U95"/>
    <mergeCell ref="B96:U96"/>
    <mergeCell ref="B97:U97"/>
    <mergeCell ref="B84:U84"/>
    <mergeCell ref="A85:U85"/>
    <mergeCell ref="B87:U87"/>
    <mergeCell ref="B88:U88"/>
    <mergeCell ref="B89:U89"/>
    <mergeCell ref="A90:U90"/>
    <mergeCell ref="B105:U105"/>
    <mergeCell ref="A106:U106"/>
    <mergeCell ref="B108:U108"/>
    <mergeCell ref="B109:U109"/>
    <mergeCell ref="B110:U110"/>
    <mergeCell ref="B111:U111"/>
    <mergeCell ref="A98:U98"/>
    <mergeCell ref="B100:U100"/>
    <mergeCell ref="B101:U101"/>
    <mergeCell ref="B102:U102"/>
    <mergeCell ref="B103:U103"/>
    <mergeCell ref="B104:U104"/>
    <mergeCell ref="B120:U120"/>
    <mergeCell ref="B121:U121"/>
    <mergeCell ref="B123:U123"/>
    <mergeCell ref="B124:U124"/>
    <mergeCell ref="B125:U125"/>
    <mergeCell ref="B112:U112"/>
    <mergeCell ref="B113:U113"/>
    <mergeCell ref="B114:U114"/>
    <mergeCell ref="B115:U115"/>
    <mergeCell ref="B116:U116"/>
    <mergeCell ref="A117:U117"/>
    <mergeCell ref="A154:Q154"/>
    <mergeCell ref="A155:M155"/>
    <mergeCell ref="A150:L150"/>
    <mergeCell ref="B141:U141"/>
    <mergeCell ref="B142:U142"/>
    <mergeCell ref="B143:U143"/>
    <mergeCell ref="B137:U137"/>
    <mergeCell ref="B138:U138"/>
    <mergeCell ref="B139:U139"/>
    <mergeCell ref="B140:U140"/>
  </mergeCells>
  <printOptions horizontalCentered="1" verticalCentered="1"/>
  <pageMargins left="0" right="0" top="0" bottom="0" header="0.31496062992125984" footer="0"/>
  <pageSetup paperSize="9" scale="27" orientation="landscape" r:id="rId1"/>
  <rowBreaks count="1" manualBreakCount="1">
    <brk id="128" max="4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0"/>
  <sheetViews>
    <sheetView topLeftCell="A54" workbookViewId="0">
      <selection activeCell="N46" sqref="N46:Q48"/>
    </sheetView>
  </sheetViews>
  <sheetFormatPr baseColWidth="10" defaultRowHeight="15" x14ac:dyDescent="0.25"/>
  <sheetData>
    <row r="1" spans="1:17" ht="15.75" thickBot="1" x14ac:dyDescent="0.3">
      <c r="A1" s="129" t="s">
        <v>93</v>
      </c>
      <c r="B1" s="268" t="s">
        <v>107</v>
      </c>
      <c r="C1" s="269"/>
      <c r="D1" s="270" t="s">
        <v>108</v>
      </c>
      <c r="E1" s="269"/>
      <c r="F1" s="270" t="s">
        <v>109</v>
      </c>
      <c r="G1" s="269"/>
      <c r="H1" s="270" t="s">
        <v>110</v>
      </c>
      <c r="I1" s="269"/>
      <c r="J1" s="270" t="s">
        <v>111</v>
      </c>
      <c r="K1" s="269"/>
      <c r="L1" s="271" t="s">
        <v>94</v>
      </c>
      <c r="M1" s="272"/>
      <c r="N1" s="272"/>
      <c r="O1" s="272"/>
      <c r="P1" s="272"/>
      <c r="Q1" s="273"/>
    </row>
    <row r="2" spans="1:17" x14ac:dyDescent="0.25">
      <c r="A2" s="130">
        <v>1</v>
      </c>
      <c r="B2" s="131">
        <v>1</v>
      </c>
      <c r="C2" s="132">
        <v>2.7777777777777779E-3</v>
      </c>
      <c r="D2" s="133">
        <v>7</v>
      </c>
      <c r="E2" s="132">
        <v>1.9444444444444445E-2</v>
      </c>
      <c r="F2" s="133">
        <v>43</v>
      </c>
      <c r="G2" s="132">
        <v>0.11944444444444445</v>
      </c>
      <c r="H2" s="133">
        <v>173</v>
      </c>
      <c r="I2" s="132">
        <v>0.48055555555555557</v>
      </c>
      <c r="J2" s="133">
        <v>136</v>
      </c>
      <c r="K2" s="132">
        <v>0.37777777777777777</v>
      </c>
      <c r="L2" s="133">
        <v>360</v>
      </c>
      <c r="M2" s="132">
        <v>1</v>
      </c>
      <c r="N2" s="134">
        <v>4.2111111111111121</v>
      </c>
      <c r="O2" s="134">
        <v>0.74631043365743499</v>
      </c>
      <c r="P2" s="133">
        <v>4</v>
      </c>
      <c r="Q2" s="135">
        <v>4</v>
      </c>
    </row>
    <row r="3" spans="1:17" x14ac:dyDescent="0.25">
      <c r="A3" s="136">
        <v>2</v>
      </c>
      <c r="B3" s="137">
        <v>2</v>
      </c>
      <c r="C3" s="138">
        <v>5.586592178770949E-3</v>
      </c>
      <c r="D3" s="139">
        <v>12</v>
      </c>
      <c r="E3" s="138">
        <v>3.3519553072625698E-2</v>
      </c>
      <c r="F3" s="139">
        <v>60</v>
      </c>
      <c r="G3" s="138">
        <v>0.16759776536312848</v>
      </c>
      <c r="H3" s="139">
        <v>176</v>
      </c>
      <c r="I3" s="138">
        <v>0.49162011173184356</v>
      </c>
      <c r="J3" s="139">
        <v>108</v>
      </c>
      <c r="K3" s="138">
        <v>0.3016759776536313</v>
      </c>
      <c r="L3" s="139">
        <v>358</v>
      </c>
      <c r="M3" s="138">
        <v>1</v>
      </c>
      <c r="N3" s="140">
        <v>4.0502793296089283</v>
      </c>
      <c r="O3" s="140">
        <v>0.80803904152259831</v>
      </c>
      <c r="P3" s="139">
        <v>4</v>
      </c>
      <c r="Q3" s="141">
        <v>4</v>
      </c>
    </row>
    <row r="4" spans="1:17" ht="15.75" thickBot="1" x14ac:dyDescent="0.3">
      <c r="A4" s="136">
        <v>3</v>
      </c>
      <c r="B4" s="137">
        <v>5</v>
      </c>
      <c r="C4" s="138">
        <v>1.3888888888888888E-2</v>
      </c>
      <c r="D4" s="139">
        <v>24</v>
      </c>
      <c r="E4" s="138">
        <v>6.6666666666666666E-2</v>
      </c>
      <c r="F4" s="139">
        <v>79</v>
      </c>
      <c r="G4" s="138">
        <v>0.21944444444444444</v>
      </c>
      <c r="H4" s="139">
        <v>182</v>
      </c>
      <c r="I4" s="138">
        <v>0.50555555555555554</v>
      </c>
      <c r="J4" s="139">
        <v>70</v>
      </c>
      <c r="K4" s="138">
        <v>0.19444444444444448</v>
      </c>
      <c r="L4" s="139">
        <v>360</v>
      </c>
      <c r="M4" s="138">
        <v>1</v>
      </c>
      <c r="N4" s="140">
        <v>3.8000000000000012</v>
      </c>
      <c r="O4" s="140">
        <v>0.87617807681094295</v>
      </c>
      <c r="P4" s="139">
        <v>4</v>
      </c>
      <c r="Q4" s="141">
        <v>4</v>
      </c>
    </row>
    <row r="5" spans="1:17" x14ac:dyDescent="0.25">
      <c r="A5" s="130">
        <v>4</v>
      </c>
      <c r="B5" s="137">
        <v>12</v>
      </c>
      <c r="C5" s="138">
        <v>3.3707865168539325E-2</v>
      </c>
      <c r="D5" s="139">
        <v>44</v>
      </c>
      <c r="E5" s="138">
        <v>0.12359550561797752</v>
      </c>
      <c r="F5" s="139">
        <v>105</v>
      </c>
      <c r="G5" s="138">
        <v>0.2949438202247191</v>
      </c>
      <c r="H5" s="139">
        <v>142</v>
      </c>
      <c r="I5" s="138">
        <v>0.398876404494382</v>
      </c>
      <c r="J5" s="139">
        <v>53</v>
      </c>
      <c r="K5" s="138">
        <v>0.14887640449438203</v>
      </c>
      <c r="L5" s="139">
        <v>356</v>
      </c>
      <c r="M5" s="138">
        <v>1</v>
      </c>
      <c r="N5" s="140">
        <v>3.5056179775280905</v>
      </c>
      <c r="O5" s="140">
        <v>0.99998417458596667</v>
      </c>
      <c r="P5" s="139">
        <v>4</v>
      </c>
      <c r="Q5" s="141">
        <v>4</v>
      </c>
    </row>
    <row r="6" spans="1:17" x14ac:dyDescent="0.25">
      <c r="A6" s="136">
        <v>5</v>
      </c>
      <c r="B6" s="137">
        <v>9</v>
      </c>
      <c r="C6" s="138">
        <v>2.5139664804469275E-2</v>
      </c>
      <c r="D6" s="139">
        <v>21</v>
      </c>
      <c r="E6" s="138">
        <v>5.8659217877094966E-2</v>
      </c>
      <c r="F6" s="139">
        <v>74</v>
      </c>
      <c r="G6" s="138">
        <v>0.20670391061452512</v>
      </c>
      <c r="H6" s="139">
        <v>172</v>
      </c>
      <c r="I6" s="138">
        <v>0.48044692737430167</v>
      </c>
      <c r="J6" s="139">
        <v>82</v>
      </c>
      <c r="K6" s="138">
        <v>0.22905027932960895</v>
      </c>
      <c r="L6" s="139">
        <v>358</v>
      </c>
      <c r="M6" s="138">
        <v>1</v>
      </c>
      <c r="N6" s="140">
        <v>3.8296089385474872</v>
      </c>
      <c r="O6" s="140">
        <v>0.93276214802801038</v>
      </c>
      <c r="P6" s="139">
        <v>4</v>
      </c>
      <c r="Q6" s="141">
        <v>4</v>
      </c>
    </row>
    <row r="7" spans="1:17" ht="15.75" thickBot="1" x14ac:dyDescent="0.3">
      <c r="A7" s="136">
        <v>6</v>
      </c>
      <c r="B7" s="137">
        <v>9</v>
      </c>
      <c r="C7" s="138">
        <v>2.528089887640449E-2</v>
      </c>
      <c r="D7" s="139">
        <v>13</v>
      </c>
      <c r="E7" s="138">
        <v>3.6516853932584269E-2</v>
      </c>
      <c r="F7" s="139">
        <v>69</v>
      </c>
      <c r="G7" s="138">
        <v>0.19382022471910113</v>
      </c>
      <c r="H7" s="139">
        <v>188</v>
      </c>
      <c r="I7" s="138">
        <v>0.5280898876404494</v>
      </c>
      <c r="J7" s="139">
        <v>77</v>
      </c>
      <c r="K7" s="138">
        <v>0.21629213483146068</v>
      </c>
      <c r="L7" s="139">
        <v>356</v>
      </c>
      <c r="M7" s="138">
        <v>1</v>
      </c>
      <c r="N7" s="140">
        <v>3.8735955056179785</v>
      </c>
      <c r="O7" s="140">
        <v>0.8774351189894789</v>
      </c>
      <c r="P7" s="139">
        <v>4</v>
      </c>
      <c r="Q7" s="141">
        <v>4</v>
      </c>
    </row>
    <row r="8" spans="1:17" x14ac:dyDescent="0.25">
      <c r="A8" s="130">
        <v>7</v>
      </c>
      <c r="B8" s="137">
        <v>18</v>
      </c>
      <c r="C8" s="138">
        <v>5.113636363636364E-2</v>
      </c>
      <c r="D8" s="139">
        <v>39</v>
      </c>
      <c r="E8" s="138">
        <v>0.11079545454545454</v>
      </c>
      <c r="F8" s="139">
        <v>113</v>
      </c>
      <c r="G8" s="138">
        <v>0.32102272727272729</v>
      </c>
      <c r="H8" s="139">
        <v>131</v>
      </c>
      <c r="I8" s="138">
        <v>0.37215909090909088</v>
      </c>
      <c r="J8" s="139">
        <v>51</v>
      </c>
      <c r="K8" s="138">
        <v>0.14488636363636365</v>
      </c>
      <c r="L8" s="139">
        <v>352</v>
      </c>
      <c r="M8" s="138">
        <v>1</v>
      </c>
      <c r="N8" s="140">
        <v>3.4488636363636354</v>
      </c>
      <c r="O8" s="140">
        <v>1.0337324090898443</v>
      </c>
      <c r="P8" s="139">
        <v>4</v>
      </c>
      <c r="Q8" s="141">
        <v>4</v>
      </c>
    </row>
    <row r="9" spans="1:17" x14ac:dyDescent="0.25">
      <c r="A9" s="136">
        <v>8</v>
      </c>
      <c r="B9" s="137">
        <v>20</v>
      </c>
      <c r="C9" s="138">
        <v>5.6497175141242945E-2</v>
      </c>
      <c r="D9" s="139">
        <v>45</v>
      </c>
      <c r="E9" s="138">
        <v>0.1271186440677966</v>
      </c>
      <c r="F9" s="139">
        <v>106</v>
      </c>
      <c r="G9" s="138">
        <v>0.29943502824858759</v>
      </c>
      <c r="H9" s="139">
        <v>144</v>
      </c>
      <c r="I9" s="138">
        <v>0.40677966101694918</v>
      </c>
      <c r="J9" s="139">
        <v>39</v>
      </c>
      <c r="K9" s="138">
        <v>0.11016949152542371</v>
      </c>
      <c r="L9" s="139">
        <v>354</v>
      </c>
      <c r="M9" s="138">
        <v>1</v>
      </c>
      <c r="N9" s="140">
        <v>3.3870056497175161</v>
      </c>
      <c r="O9" s="140">
        <v>1.0265321941259591</v>
      </c>
      <c r="P9" s="139">
        <v>4</v>
      </c>
      <c r="Q9" s="141">
        <v>4</v>
      </c>
    </row>
    <row r="10" spans="1:17" ht="15.75" thickBot="1" x14ac:dyDescent="0.3">
      <c r="A10" s="136">
        <v>9</v>
      </c>
      <c r="B10" s="137">
        <v>24</v>
      </c>
      <c r="C10" s="138">
        <v>6.6852367688022288E-2</v>
      </c>
      <c r="D10" s="139">
        <v>48</v>
      </c>
      <c r="E10" s="138">
        <v>0.13370473537604458</v>
      </c>
      <c r="F10" s="139">
        <v>78</v>
      </c>
      <c r="G10" s="138">
        <v>0.21727019498607242</v>
      </c>
      <c r="H10" s="139">
        <v>135</v>
      </c>
      <c r="I10" s="138">
        <v>0.37604456824512533</v>
      </c>
      <c r="J10" s="139">
        <v>74</v>
      </c>
      <c r="K10" s="138">
        <v>0.2061281337047354</v>
      </c>
      <c r="L10" s="139">
        <v>359</v>
      </c>
      <c r="M10" s="138">
        <v>1</v>
      </c>
      <c r="N10" s="140">
        <v>3.5208913649025089</v>
      </c>
      <c r="O10" s="140">
        <v>1.1550149516109212</v>
      </c>
      <c r="P10" s="139">
        <v>4</v>
      </c>
      <c r="Q10" s="141">
        <v>4</v>
      </c>
    </row>
    <row r="11" spans="1:17" x14ac:dyDescent="0.25">
      <c r="A11" s="130">
        <v>10</v>
      </c>
      <c r="B11" s="137">
        <v>4</v>
      </c>
      <c r="C11" s="138">
        <v>1.1142061281337047E-2</v>
      </c>
      <c r="D11" s="139">
        <v>33</v>
      </c>
      <c r="E11" s="138">
        <v>9.1922005571030641E-2</v>
      </c>
      <c r="F11" s="139">
        <v>63</v>
      </c>
      <c r="G11" s="138">
        <v>0.17548746518105848</v>
      </c>
      <c r="H11" s="139">
        <v>171</v>
      </c>
      <c r="I11" s="138">
        <v>0.4763231197771588</v>
      </c>
      <c r="J11" s="139">
        <v>88</v>
      </c>
      <c r="K11" s="138">
        <v>0.24512534818941503</v>
      </c>
      <c r="L11" s="139">
        <v>359</v>
      </c>
      <c r="M11" s="138">
        <v>1</v>
      </c>
      <c r="N11" s="140">
        <v>3.8523676880222828</v>
      </c>
      <c r="O11" s="140">
        <v>0.93231178918273305</v>
      </c>
      <c r="P11" s="139">
        <v>4</v>
      </c>
      <c r="Q11" s="141">
        <v>4</v>
      </c>
    </row>
    <row r="12" spans="1:17" x14ac:dyDescent="0.25">
      <c r="A12" s="136">
        <v>11</v>
      </c>
      <c r="B12" s="137">
        <v>4</v>
      </c>
      <c r="C12" s="138">
        <v>1.1204481792717087E-2</v>
      </c>
      <c r="D12" s="139">
        <v>16</v>
      </c>
      <c r="E12" s="138">
        <v>4.4817927170868348E-2</v>
      </c>
      <c r="F12" s="139">
        <v>69</v>
      </c>
      <c r="G12" s="138">
        <v>0.19327731092436978</v>
      </c>
      <c r="H12" s="139">
        <v>184</v>
      </c>
      <c r="I12" s="138">
        <v>0.51540616246498594</v>
      </c>
      <c r="J12" s="139">
        <v>84</v>
      </c>
      <c r="K12" s="138">
        <v>0.23529411764705879</v>
      </c>
      <c r="L12" s="139">
        <v>357</v>
      </c>
      <c r="M12" s="138">
        <v>1</v>
      </c>
      <c r="N12" s="140">
        <v>3.9187675070028019</v>
      </c>
      <c r="O12" s="140">
        <v>0.83908098754550542</v>
      </c>
      <c r="P12" s="139">
        <v>4</v>
      </c>
      <c r="Q12" s="141">
        <v>4</v>
      </c>
    </row>
    <row r="13" spans="1:17" ht="15.75" thickBot="1" x14ac:dyDescent="0.3">
      <c r="A13" s="136">
        <v>12</v>
      </c>
      <c r="B13" s="137">
        <v>14</v>
      </c>
      <c r="C13" s="138">
        <v>3.8997214484679667E-2</v>
      </c>
      <c r="D13" s="139">
        <v>32</v>
      </c>
      <c r="E13" s="138">
        <v>8.9136490250696379E-2</v>
      </c>
      <c r="F13" s="139">
        <v>82</v>
      </c>
      <c r="G13" s="138">
        <v>0.22841225626740946</v>
      </c>
      <c r="H13" s="139">
        <v>171</v>
      </c>
      <c r="I13" s="138">
        <v>0.4763231197771588</v>
      </c>
      <c r="J13" s="139">
        <v>60</v>
      </c>
      <c r="K13" s="138">
        <v>0.16713091922005571</v>
      </c>
      <c r="L13" s="139">
        <v>359</v>
      </c>
      <c r="M13" s="138">
        <v>1</v>
      </c>
      <c r="N13" s="140">
        <v>3.6434540389972123</v>
      </c>
      <c r="O13" s="140">
        <v>0.98927505339090238</v>
      </c>
      <c r="P13" s="139">
        <v>4</v>
      </c>
      <c r="Q13" s="141">
        <v>4</v>
      </c>
    </row>
    <row r="14" spans="1:17" x14ac:dyDescent="0.25">
      <c r="A14" s="130">
        <v>13</v>
      </c>
      <c r="B14" s="137">
        <v>7</v>
      </c>
      <c r="C14" s="138">
        <v>2.0289855072463767E-2</v>
      </c>
      <c r="D14" s="139">
        <v>46</v>
      </c>
      <c r="E14" s="138">
        <v>0.13333333333333333</v>
      </c>
      <c r="F14" s="139">
        <v>95</v>
      </c>
      <c r="G14" s="138">
        <v>0.27536231884057971</v>
      </c>
      <c r="H14" s="139">
        <v>143</v>
      </c>
      <c r="I14" s="138">
        <v>0.41449275362318838</v>
      </c>
      <c r="J14" s="139">
        <v>54</v>
      </c>
      <c r="K14" s="138">
        <v>0.15652173913043479</v>
      </c>
      <c r="L14" s="139">
        <v>345</v>
      </c>
      <c r="M14" s="138">
        <v>1</v>
      </c>
      <c r="N14" s="140">
        <v>3.5536231884057976</v>
      </c>
      <c r="O14" s="140">
        <v>0.9753621435593256</v>
      </c>
      <c r="P14" s="139">
        <v>4</v>
      </c>
      <c r="Q14" s="141">
        <v>4</v>
      </c>
    </row>
    <row r="15" spans="1:17" x14ac:dyDescent="0.25">
      <c r="A15" s="136">
        <v>14</v>
      </c>
      <c r="B15" s="137">
        <v>16</v>
      </c>
      <c r="C15" s="138">
        <v>4.5584045584045586E-2</v>
      </c>
      <c r="D15" s="139">
        <v>49</v>
      </c>
      <c r="E15" s="138">
        <v>0.1396011396011396</v>
      </c>
      <c r="F15" s="139">
        <v>102</v>
      </c>
      <c r="G15" s="138">
        <v>0.29059829059829062</v>
      </c>
      <c r="H15" s="139">
        <v>133</v>
      </c>
      <c r="I15" s="138">
        <v>0.37891737891737892</v>
      </c>
      <c r="J15" s="139">
        <v>51</v>
      </c>
      <c r="K15" s="138">
        <v>0.14529914529914531</v>
      </c>
      <c r="L15" s="139">
        <v>351</v>
      </c>
      <c r="M15" s="138">
        <v>1</v>
      </c>
      <c r="N15" s="140">
        <v>3.4387464387464388</v>
      </c>
      <c r="O15" s="140">
        <v>1.0453065830969659</v>
      </c>
      <c r="P15" s="139">
        <v>4</v>
      </c>
      <c r="Q15" s="141">
        <v>4</v>
      </c>
    </row>
    <row r="16" spans="1:17" ht="15.75" thickBot="1" x14ac:dyDescent="0.3">
      <c r="A16" s="136">
        <v>15</v>
      </c>
      <c r="B16" s="137">
        <v>6</v>
      </c>
      <c r="C16" s="138">
        <v>1.7291066282420751E-2</v>
      </c>
      <c r="D16" s="139">
        <v>30</v>
      </c>
      <c r="E16" s="138">
        <v>8.645533141210375E-2</v>
      </c>
      <c r="F16" s="139">
        <v>85</v>
      </c>
      <c r="G16" s="138">
        <v>0.24495677233429394</v>
      </c>
      <c r="H16" s="139">
        <v>156</v>
      </c>
      <c r="I16" s="138">
        <v>0.44956772334293954</v>
      </c>
      <c r="J16" s="139">
        <v>70</v>
      </c>
      <c r="K16" s="138">
        <v>0.20172910662824209</v>
      </c>
      <c r="L16" s="139">
        <v>347</v>
      </c>
      <c r="M16" s="138">
        <v>1</v>
      </c>
      <c r="N16" s="140">
        <v>3.7319884726224783</v>
      </c>
      <c r="O16" s="140">
        <v>0.93745894392396567</v>
      </c>
      <c r="P16" s="139">
        <v>4</v>
      </c>
      <c r="Q16" s="141">
        <v>4</v>
      </c>
    </row>
    <row r="17" spans="1:17" x14ac:dyDescent="0.25">
      <c r="A17" s="130">
        <v>16</v>
      </c>
      <c r="B17" s="137">
        <v>4</v>
      </c>
      <c r="C17" s="138">
        <v>1.1799410029498525E-2</v>
      </c>
      <c r="D17" s="139">
        <v>13</v>
      </c>
      <c r="E17" s="138">
        <v>3.8348082595870206E-2</v>
      </c>
      <c r="F17" s="139">
        <v>92</v>
      </c>
      <c r="G17" s="138">
        <v>0.27138643067846607</v>
      </c>
      <c r="H17" s="139">
        <v>185</v>
      </c>
      <c r="I17" s="138">
        <v>0.54572271386430682</v>
      </c>
      <c r="J17" s="139">
        <v>45</v>
      </c>
      <c r="K17" s="138">
        <v>0.13274336283185842</v>
      </c>
      <c r="L17" s="139">
        <v>339</v>
      </c>
      <c r="M17" s="138">
        <v>1</v>
      </c>
      <c r="N17" s="140">
        <v>3.7492625368731543</v>
      </c>
      <c r="O17" s="140">
        <v>0.77628937528738462</v>
      </c>
      <c r="P17" s="139">
        <v>4</v>
      </c>
      <c r="Q17" s="141">
        <v>4</v>
      </c>
    </row>
    <row r="18" spans="1:17" x14ac:dyDescent="0.25">
      <c r="A18" s="136">
        <v>17</v>
      </c>
      <c r="B18" s="137">
        <v>12</v>
      </c>
      <c r="C18" s="138">
        <v>3.4782608695652174E-2</v>
      </c>
      <c r="D18" s="139">
        <v>28</v>
      </c>
      <c r="E18" s="138">
        <v>8.1159420289855067E-2</v>
      </c>
      <c r="F18" s="139">
        <v>115</v>
      </c>
      <c r="G18" s="138">
        <v>0.33333333333333326</v>
      </c>
      <c r="H18" s="139">
        <v>144</v>
      </c>
      <c r="I18" s="138">
        <v>0.41739130434782612</v>
      </c>
      <c r="J18" s="139">
        <v>46</v>
      </c>
      <c r="K18" s="138">
        <v>0.13333333333333333</v>
      </c>
      <c r="L18" s="139">
        <v>345</v>
      </c>
      <c r="M18" s="138">
        <v>1</v>
      </c>
      <c r="N18" s="140">
        <v>3.5333333333333328</v>
      </c>
      <c r="O18" s="140">
        <v>0.94294606782238921</v>
      </c>
      <c r="P18" s="139">
        <v>4</v>
      </c>
      <c r="Q18" s="141">
        <v>4</v>
      </c>
    </row>
    <row r="19" spans="1:17" ht="15.75" thickBot="1" x14ac:dyDescent="0.3">
      <c r="A19" s="136">
        <v>18</v>
      </c>
      <c r="B19" s="137">
        <v>12</v>
      </c>
      <c r="C19" s="138">
        <v>3.4285714285714287E-2</v>
      </c>
      <c r="D19" s="139">
        <v>36</v>
      </c>
      <c r="E19" s="138">
        <v>0.10285714285714284</v>
      </c>
      <c r="F19" s="139">
        <v>116</v>
      </c>
      <c r="G19" s="138">
        <v>0.33142857142857141</v>
      </c>
      <c r="H19" s="139">
        <v>138</v>
      </c>
      <c r="I19" s="138">
        <v>0.39428571428571429</v>
      </c>
      <c r="J19" s="139">
        <v>48</v>
      </c>
      <c r="K19" s="138">
        <v>0.13714285714285715</v>
      </c>
      <c r="L19" s="139">
        <v>350</v>
      </c>
      <c r="M19" s="138">
        <v>1</v>
      </c>
      <c r="N19" s="140">
        <v>3.4971428571428596</v>
      </c>
      <c r="O19" s="140">
        <v>0.96870389119535816</v>
      </c>
      <c r="P19" s="139">
        <v>4</v>
      </c>
      <c r="Q19" s="141">
        <v>4</v>
      </c>
    </row>
    <row r="20" spans="1:17" x14ac:dyDescent="0.25">
      <c r="A20" s="130">
        <v>19</v>
      </c>
      <c r="B20" s="137">
        <v>28</v>
      </c>
      <c r="C20" s="138">
        <v>8.0924855491329495E-2</v>
      </c>
      <c r="D20" s="139">
        <v>76</v>
      </c>
      <c r="E20" s="138">
        <v>0.21965317919075145</v>
      </c>
      <c r="F20" s="139">
        <v>107</v>
      </c>
      <c r="G20" s="138">
        <v>0.30924855491329478</v>
      </c>
      <c r="H20" s="139">
        <v>107</v>
      </c>
      <c r="I20" s="138">
        <v>0.30924855491329478</v>
      </c>
      <c r="J20" s="139">
        <v>28</v>
      </c>
      <c r="K20" s="138">
        <v>8.0924855491329495E-2</v>
      </c>
      <c r="L20" s="139">
        <v>346</v>
      </c>
      <c r="M20" s="138">
        <v>1</v>
      </c>
      <c r="N20" s="140">
        <v>3.0895953757225452</v>
      </c>
      <c r="O20" s="140">
        <v>1.0824322361929029</v>
      </c>
      <c r="P20" s="139">
        <v>3</v>
      </c>
      <c r="Q20" s="141">
        <v>3</v>
      </c>
    </row>
    <row r="21" spans="1:17" x14ac:dyDescent="0.25">
      <c r="A21" s="136">
        <v>20</v>
      </c>
      <c r="B21" s="137">
        <v>24</v>
      </c>
      <c r="C21" s="138">
        <v>6.9364161849710976E-2</v>
      </c>
      <c r="D21" s="139">
        <v>74</v>
      </c>
      <c r="E21" s="138">
        <v>0.21387283236994223</v>
      </c>
      <c r="F21" s="139">
        <v>100</v>
      </c>
      <c r="G21" s="138">
        <v>0.28901734104046245</v>
      </c>
      <c r="H21" s="139">
        <v>119</v>
      </c>
      <c r="I21" s="138">
        <v>0.34393063583815026</v>
      </c>
      <c r="J21" s="139">
        <v>29</v>
      </c>
      <c r="K21" s="138">
        <v>8.3815028901734104E-2</v>
      </c>
      <c r="L21" s="139">
        <v>346</v>
      </c>
      <c r="M21" s="138">
        <v>1</v>
      </c>
      <c r="N21" s="140">
        <v>3.158959537572255</v>
      </c>
      <c r="O21" s="140">
        <v>1.0717143592969463</v>
      </c>
      <c r="P21" s="139">
        <v>3</v>
      </c>
      <c r="Q21" s="141">
        <v>4</v>
      </c>
    </row>
    <row r="22" spans="1:17" ht="15.75" thickBot="1" x14ac:dyDescent="0.3">
      <c r="A22" s="136">
        <v>21</v>
      </c>
      <c r="B22" s="137">
        <v>8</v>
      </c>
      <c r="C22" s="138">
        <v>2.2988505747126436E-2</v>
      </c>
      <c r="D22" s="139">
        <v>37</v>
      </c>
      <c r="E22" s="138">
        <v>0.10632183908045975</v>
      </c>
      <c r="F22" s="139">
        <v>110</v>
      </c>
      <c r="G22" s="138">
        <v>0.31609195402298851</v>
      </c>
      <c r="H22" s="139">
        <v>151</v>
      </c>
      <c r="I22" s="138">
        <v>0.43390804597701149</v>
      </c>
      <c r="J22" s="139">
        <v>42</v>
      </c>
      <c r="K22" s="138">
        <v>0.12068965517241378</v>
      </c>
      <c r="L22" s="139">
        <v>348</v>
      </c>
      <c r="M22" s="138">
        <v>1</v>
      </c>
      <c r="N22" s="140">
        <v>3.5229885057471284</v>
      </c>
      <c r="O22" s="140">
        <v>0.91861330770319416</v>
      </c>
      <c r="P22" s="139">
        <v>4</v>
      </c>
      <c r="Q22" s="141">
        <v>4</v>
      </c>
    </row>
    <row r="23" spans="1:17" x14ac:dyDescent="0.25">
      <c r="A23" s="130">
        <v>22</v>
      </c>
      <c r="B23" s="137">
        <v>10</v>
      </c>
      <c r="C23" s="138">
        <v>2.9154518950437316E-2</v>
      </c>
      <c r="D23" s="139">
        <v>41</v>
      </c>
      <c r="E23" s="138">
        <v>0.119533527696793</v>
      </c>
      <c r="F23" s="139">
        <v>134</v>
      </c>
      <c r="G23" s="138">
        <v>0.39067055393586003</v>
      </c>
      <c r="H23" s="139">
        <v>125</v>
      </c>
      <c r="I23" s="138">
        <v>0.3644314868804665</v>
      </c>
      <c r="J23" s="139">
        <v>33</v>
      </c>
      <c r="K23" s="138">
        <v>9.6209912536443148E-2</v>
      </c>
      <c r="L23" s="139">
        <v>343</v>
      </c>
      <c r="M23" s="138">
        <v>1</v>
      </c>
      <c r="N23" s="140">
        <v>3.3790087463556859</v>
      </c>
      <c r="O23" s="140">
        <v>0.91882340057474898</v>
      </c>
      <c r="P23" s="139">
        <v>3</v>
      </c>
      <c r="Q23" s="141">
        <v>3</v>
      </c>
    </row>
    <row r="24" spans="1:17" x14ac:dyDescent="0.25">
      <c r="A24" s="136">
        <v>23</v>
      </c>
      <c r="B24" s="137">
        <v>20</v>
      </c>
      <c r="C24" s="138">
        <v>6.2695924764890276E-2</v>
      </c>
      <c r="D24" s="139">
        <v>44</v>
      </c>
      <c r="E24" s="138">
        <v>0.13793103448275862</v>
      </c>
      <c r="F24" s="139">
        <v>142</v>
      </c>
      <c r="G24" s="138">
        <v>0.44514106583072099</v>
      </c>
      <c r="H24" s="139">
        <v>93</v>
      </c>
      <c r="I24" s="138">
        <v>0.29153605015673983</v>
      </c>
      <c r="J24" s="139">
        <v>20</v>
      </c>
      <c r="K24" s="138">
        <v>6.2695924764890276E-2</v>
      </c>
      <c r="L24" s="139">
        <v>319</v>
      </c>
      <c r="M24" s="138">
        <v>1</v>
      </c>
      <c r="N24" s="140">
        <v>3.1536050156739832</v>
      </c>
      <c r="O24" s="140">
        <v>0.95409305980455439</v>
      </c>
      <c r="P24" s="139">
        <v>3</v>
      </c>
      <c r="Q24" s="141">
        <v>3</v>
      </c>
    </row>
    <row r="25" spans="1:17" ht="15.75" thickBot="1" x14ac:dyDescent="0.3">
      <c r="A25" s="136">
        <v>24</v>
      </c>
      <c r="B25" s="137">
        <v>15</v>
      </c>
      <c r="C25" s="138">
        <v>4.2253521126760563E-2</v>
      </c>
      <c r="D25" s="139">
        <v>23</v>
      </c>
      <c r="E25" s="138">
        <v>6.4788732394366194E-2</v>
      </c>
      <c r="F25" s="139">
        <v>68</v>
      </c>
      <c r="G25" s="138">
        <v>0.19154929577464788</v>
      </c>
      <c r="H25" s="139">
        <v>168</v>
      </c>
      <c r="I25" s="138">
        <v>0.47323943661971835</v>
      </c>
      <c r="J25" s="139">
        <v>81</v>
      </c>
      <c r="K25" s="138">
        <v>0.22816901408450704</v>
      </c>
      <c r="L25" s="139">
        <v>355</v>
      </c>
      <c r="M25" s="138">
        <v>1</v>
      </c>
      <c r="N25" s="140">
        <v>3.7802816901408476</v>
      </c>
      <c r="O25" s="140">
        <v>1.0068437732356244</v>
      </c>
      <c r="P25" s="139">
        <v>4</v>
      </c>
      <c r="Q25" s="141">
        <v>4</v>
      </c>
    </row>
    <row r="26" spans="1:17" x14ac:dyDescent="0.25">
      <c r="A26" s="130">
        <v>25</v>
      </c>
      <c r="B26" s="137">
        <v>14</v>
      </c>
      <c r="C26" s="138">
        <v>3.9436619718309862E-2</v>
      </c>
      <c r="D26" s="139">
        <v>21</v>
      </c>
      <c r="E26" s="138">
        <v>5.9154929577464793E-2</v>
      </c>
      <c r="F26" s="139">
        <v>80</v>
      </c>
      <c r="G26" s="138">
        <v>0.22535211267605637</v>
      </c>
      <c r="H26" s="139">
        <v>160</v>
      </c>
      <c r="I26" s="138">
        <v>0.45070422535211274</v>
      </c>
      <c r="J26" s="139">
        <v>80</v>
      </c>
      <c r="K26" s="138">
        <v>0.22535211267605637</v>
      </c>
      <c r="L26" s="139">
        <v>355</v>
      </c>
      <c r="M26" s="138">
        <v>1</v>
      </c>
      <c r="N26" s="140">
        <v>3.7633802816901398</v>
      </c>
      <c r="O26" s="140">
        <v>0.99451027561843452</v>
      </c>
      <c r="P26" s="139">
        <v>4</v>
      </c>
      <c r="Q26" s="141">
        <v>4</v>
      </c>
    </row>
    <row r="27" spans="1:17" x14ac:dyDescent="0.25">
      <c r="A27" s="136">
        <v>26</v>
      </c>
      <c r="B27" s="137">
        <v>9</v>
      </c>
      <c r="C27" s="138">
        <v>2.564102564102564E-2</v>
      </c>
      <c r="D27" s="139">
        <v>28</v>
      </c>
      <c r="E27" s="138">
        <v>7.9772079772079771E-2</v>
      </c>
      <c r="F27" s="139">
        <v>110</v>
      </c>
      <c r="G27" s="138">
        <v>0.31339031339031337</v>
      </c>
      <c r="H27" s="139">
        <v>153</v>
      </c>
      <c r="I27" s="138">
        <v>0.4358974358974359</v>
      </c>
      <c r="J27" s="139">
        <v>51</v>
      </c>
      <c r="K27" s="138">
        <v>0.14529914529914531</v>
      </c>
      <c r="L27" s="139">
        <v>351</v>
      </c>
      <c r="M27" s="138">
        <v>1</v>
      </c>
      <c r="N27" s="140">
        <v>3.5954415954415966</v>
      </c>
      <c r="O27" s="140">
        <v>0.9204854411089004</v>
      </c>
      <c r="P27" s="139">
        <v>4</v>
      </c>
      <c r="Q27" s="141">
        <v>4</v>
      </c>
    </row>
    <row r="28" spans="1:17" ht="15.75" thickBot="1" x14ac:dyDescent="0.3">
      <c r="A28" s="136">
        <v>27</v>
      </c>
      <c r="B28" s="137">
        <v>9</v>
      </c>
      <c r="C28" s="138">
        <v>2.556818181818182E-2</v>
      </c>
      <c r="D28" s="139">
        <v>27</v>
      </c>
      <c r="E28" s="138">
        <v>7.6704545454545456E-2</v>
      </c>
      <c r="F28" s="139">
        <v>104</v>
      </c>
      <c r="G28" s="138">
        <v>0.29545454545454547</v>
      </c>
      <c r="H28" s="139">
        <v>159</v>
      </c>
      <c r="I28" s="138">
        <v>0.45170454545454547</v>
      </c>
      <c r="J28" s="139">
        <v>53</v>
      </c>
      <c r="K28" s="138">
        <v>0.15056818181818182</v>
      </c>
      <c r="L28" s="139">
        <v>352</v>
      </c>
      <c r="M28" s="138">
        <v>1</v>
      </c>
      <c r="N28" s="140">
        <v>3.6249999999999991</v>
      </c>
      <c r="O28" s="140">
        <v>0.9190915866927214</v>
      </c>
      <c r="P28" s="139">
        <v>4</v>
      </c>
      <c r="Q28" s="141">
        <v>4</v>
      </c>
    </row>
    <row r="29" spans="1:17" x14ac:dyDescent="0.25">
      <c r="A29" s="130">
        <v>28</v>
      </c>
      <c r="B29" s="137">
        <v>17</v>
      </c>
      <c r="C29" s="138">
        <v>4.8295454545454544E-2</v>
      </c>
      <c r="D29" s="139">
        <v>35</v>
      </c>
      <c r="E29" s="138">
        <v>9.9431818181818177E-2</v>
      </c>
      <c r="F29" s="139">
        <v>92</v>
      </c>
      <c r="G29" s="138">
        <v>0.26136363636363635</v>
      </c>
      <c r="H29" s="139">
        <v>138</v>
      </c>
      <c r="I29" s="138">
        <v>0.39204545454545453</v>
      </c>
      <c r="J29" s="139">
        <v>70</v>
      </c>
      <c r="K29" s="138">
        <v>0.19886363636363635</v>
      </c>
      <c r="L29" s="139">
        <v>352</v>
      </c>
      <c r="M29" s="138">
        <v>1</v>
      </c>
      <c r="N29" s="140">
        <v>3.5937499999999996</v>
      </c>
      <c r="O29" s="140">
        <v>1.0633847079194987</v>
      </c>
      <c r="P29" s="139">
        <v>4</v>
      </c>
      <c r="Q29" s="141">
        <v>4</v>
      </c>
    </row>
    <row r="30" spans="1:17" x14ac:dyDescent="0.25">
      <c r="A30" s="136">
        <v>29</v>
      </c>
      <c r="B30" s="137">
        <v>7</v>
      </c>
      <c r="C30" s="138">
        <v>0.02</v>
      </c>
      <c r="D30" s="139">
        <v>22</v>
      </c>
      <c r="E30" s="138">
        <v>6.2857142857142861E-2</v>
      </c>
      <c r="F30" s="139">
        <v>74</v>
      </c>
      <c r="G30" s="138">
        <v>0.21142857142857141</v>
      </c>
      <c r="H30" s="139">
        <v>163</v>
      </c>
      <c r="I30" s="138">
        <v>0.46571428571428569</v>
      </c>
      <c r="J30" s="139">
        <v>84</v>
      </c>
      <c r="K30" s="138">
        <v>0.24</v>
      </c>
      <c r="L30" s="139">
        <v>350</v>
      </c>
      <c r="M30" s="138">
        <v>1</v>
      </c>
      <c r="N30" s="140">
        <v>3.8428571428571421</v>
      </c>
      <c r="O30" s="140">
        <v>0.92769724901881923</v>
      </c>
      <c r="P30" s="139">
        <v>4</v>
      </c>
      <c r="Q30" s="141">
        <v>4</v>
      </c>
    </row>
    <row r="31" spans="1:17" ht="15.75" thickBot="1" x14ac:dyDescent="0.3">
      <c r="A31" s="136">
        <v>30</v>
      </c>
      <c r="B31" s="137">
        <v>9</v>
      </c>
      <c r="C31" s="138">
        <v>2.564102564102564E-2</v>
      </c>
      <c r="D31" s="139">
        <v>48</v>
      </c>
      <c r="E31" s="138">
        <v>0.13675213675213677</v>
      </c>
      <c r="F31" s="139">
        <v>124</v>
      </c>
      <c r="G31" s="138">
        <v>0.35327635327635326</v>
      </c>
      <c r="H31" s="139">
        <v>126</v>
      </c>
      <c r="I31" s="138">
        <v>0.35897435897435898</v>
      </c>
      <c r="J31" s="139">
        <v>44</v>
      </c>
      <c r="K31" s="138">
        <v>0.12535612535612536</v>
      </c>
      <c r="L31" s="139">
        <v>351</v>
      </c>
      <c r="M31" s="138">
        <v>1</v>
      </c>
      <c r="N31" s="140">
        <v>3.4216524216524218</v>
      </c>
      <c r="O31" s="140">
        <v>0.96153960113892589</v>
      </c>
      <c r="P31" s="139">
        <v>3</v>
      </c>
      <c r="Q31" s="141">
        <v>4</v>
      </c>
    </row>
    <row r="32" spans="1:17" x14ac:dyDescent="0.25">
      <c r="A32" s="130">
        <v>31</v>
      </c>
      <c r="B32" s="137">
        <v>99</v>
      </c>
      <c r="C32" s="138">
        <v>0.30555555555555558</v>
      </c>
      <c r="D32" s="139">
        <v>92</v>
      </c>
      <c r="E32" s="138">
        <v>0.2839506172839506</v>
      </c>
      <c r="F32" s="139">
        <v>76</v>
      </c>
      <c r="G32" s="138">
        <v>0.23456790123456789</v>
      </c>
      <c r="H32" s="139">
        <v>44</v>
      </c>
      <c r="I32" s="138">
        <v>0.13580246913580246</v>
      </c>
      <c r="J32" s="139">
        <v>13</v>
      </c>
      <c r="K32" s="138">
        <v>4.0123456790123455E-2</v>
      </c>
      <c r="L32" s="139">
        <v>324</v>
      </c>
      <c r="M32" s="138">
        <v>1</v>
      </c>
      <c r="N32" s="140">
        <v>2.3209876543209891</v>
      </c>
      <c r="O32" s="140">
        <v>1.159984632051795</v>
      </c>
      <c r="P32" s="139">
        <v>2</v>
      </c>
      <c r="Q32" s="141">
        <v>1</v>
      </c>
    </row>
    <row r="33" spans="1:17" x14ac:dyDescent="0.25">
      <c r="A33" s="136">
        <v>32</v>
      </c>
      <c r="B33" s="137">
        <v>128</v>
      </c>
      <c r="C33" s="138">
        <v>0.4</v>
      </c>
      <c r="D33" s="139">
        <v>81</v>
      </c>
      <c r="E33" s="138">
        <v>0.25312499999999999</v>
      </c>
      <c r="F33" s="139">
        <v>67</v>
      </c>
      <c r="G33" s="138">
        <v>0.20937500000000001</v>
      </c>
      <c r="H33" s="139">
        <v>35</v>
      </c>
      <c r="I33" s="138">
        <v>0.109375</v>
      </c>
      <c r="J33" s="139">
        <v>9</v>
      </c>
      <c r="K33" s="138">
        <v>2.8125000000000001E-2</v>
      </c>
      <c r="L33" s="139">
        <v>320</v>
      </c>
      <c r="M33" s="138">
        <v>1</v>
      </c>
      <c r="N33" s="140">
        <v>2.1125000000000012</v>
      </c>
      <c r="O33" s="140">
        <v>1.1363887144568214</v>
      </c>
      <c r="P33" s="139">
        <v>2</v>
      </c>
      <c r="Q33" s="141">
        <v>1</v>
      </c>
    </row>
    <row r="34" spans="1:17" ht="15.75" thickBot="1" x14ac:dyDescent="0.3">
      <c r="A34" s="136">
        <v>33</v>
      </c>
      <c r="B34" s="137">
        <v>32</v>
      </c>
      <c r="C34" s="138">
        <v>9.696969696969697E-2</v>
      </c>
      <c r="D34" s="139">
        <v>83</v>
      </c>
      <c r="E34" s="138">
        <v>0.25151515151515152</v>
      </c>
      <c r="F34" s="139">
        <v>95</v>
      </c>
      <c r="G34" s="138">
        <v>0.2878787878787879</v>
      </c>
      <c r="H34" s="139">
        <v>79</v>
      </c>
      <c r="I34" s="138">
        <v>0.23939393939393938</v>
      </c>
      <c r="J34" s="139">
        <v>41</v>
      </c>
      <c r="K34" s="138">
        <v>0.12424242424242424</v>
      </c>
      <c r="L34" s="139">
        <v>330</v>
      </c>
      <c r="M34" s="138">
        <v>1</v>
      </c>
      <c r="N34" s="140">
        <v>3.0424242424242447</v>
      </c>
      <c r="O34" s="140">
        <v>1.1739394885660728</v>
      </c>
      <c r="P34" s="139">
        <v>3</v>
      </c>
      <c r="Q34" s="141">
        <v>3</v>
      </c>
    </row>
    <row r="35" spans="1:17" x14ac:dyDescent="0.25">
      <c r="A35" s="130">
        <v>34</v>
      </c>
      <c r="B35" s="137">
        <v>62</v>
      </c>
      <c r="C35" s="138">
        <v>0.18562874251497002</v>
      </c>
      <c r="D35" s="139">
        <v>89</v>
      </c>
      <c r="E35" s="138">
        <v>0.26646706586826346</v>
      </c>
      <c r="F35" s="139">
        <v>89</v>
      </c>
      <c r="G35" s="138">
        <v>0.26646706586826346</v>
      </c>
      <c r="H35" s="139">
        <v>74</v>
      </c>
      <c r="I35" s="138">
        <v>0.22155688622754488</v>
      </c>
      <c r="J35" s="139">
        <v>20</v>
      </c>
      <c r="K35" s="138">
        <v>5.9880239520958084E-2</v>
      </c>
      <c r="L35" s="139">
        <v>334</v>
      </c>
      <c r="M35" s="138">
        <v>1</v>
      </c>
      <c r="N35" s="140">
        <v>2.7035928143712602</v>
      </c>
      <c r="O35" s="140">
        <v>1.177435101943012</v>
      </c>
      <c r="P35" s="139">
        <v>3</v>
      </c>
      <c r="Q35" s="141">
        <v>2</v>
      </c>
    </row>
    <row r="36" spans="1:17" x14ac:dyDescent="0.25">
      <c r="A36" s="136">
        <v>35</v>
      </c>
      <c r="B36" s="137">
        <v>26</v>
      </c>
      <c r="C36" s="138">
        <v>8.7542087542087546E-2</v>
      </c>
      <c r="D36" s="139">
        <v>42</v>
      </c>
      <c r="E36" s="138">
        <v>0.14141414141414141</v>
      </c>
      <c r="F36" s="139">
        <v>79</v>
      </c>
      <c r="G36" s="138">
        <v>0.265993265993266</v>
      </c>
      <c r="H36" s="139">
        <v>102</v>
      </c>
      <c r="I36" s="138">
        <v>0.34343434343434337</v>
      </c>
      <c r="J36" s="139">
        <v>48</v>
      </c>
      <c r="K36" s="138">
        <v>0.16161616161616163</v>
      </c>
      <c r="L36" s="139">
        <v>297</v>
      </c>
      <c r="M36" s="138">
        <v>1</v>
      </c>
      <c r="N36" s="140">
        <v>3.3501683501683486</v>
      </c>
      <c r="O36" s="140">
        <v>1.1676704858196778</v>
      </c>
      <c r="P36" s="139">
        <v>4</v>
      </c>
      <c r="Q36" s="141">
        <v>4</v>
      </c>
    </row>
    <row r="37" spans="1:17" ht="15.75" thickBot="1" x14ac:dyDescent="0.3">
      <c r="A37" s="136">
        <v>36</v>
      </c>
      <c r="B37" s="137">
        <v>28</v>
      </c>
      <c r="C37" s="138">
        <v>8.408408408408409E-2</v>
      </c>
      <c r="D37" s="139">
        <v>75</v>
      </c>
      <c r="E37" s="138">
        <v>0.22522522522522523</v>
      </c>
      <c r="F37" s="139">
        <v>139</v>
      </c>
      <c r="G37" s="138">
        <v>0.41741741741741739</v>
      </c>
      <c r="H37" s="139">
        <v>80</v>
      </c>
      <c r="I37" s="138">
        <v>0.24024024024024024</v>
      </c>
      <c r="J37" s="139">
        <v>11</v>
      </c>
      <c r="K37" s="138">
        <v>3.3033033033033031E-2</v>
      </c>
      <c r="L37" s="139">
        <v>333</v>
      </c>
      <c r="M37" s="138">
        <v>1</v>
      </c>
      <c r="N37" s="140">
        <v>2.912912912912915</v>
      </c>
      <c r="O37" s="140">
        <v>0.96391907510789021</v>
      </c>
      <c r="P37" s="139">
        <v>3</v>
      </c>
      <c r="Q37" s="141">
        <v>3</v>
      </c>
    </row>
    <row r="38" spans="1:17" x14ac:dyDescent="0.25">
      <c r="A38" s="130">
        <v>37</v>
      </c>
      <c r="B38" s="137">
        <v>16</v>
      </c>
      <c r="C38" s="138">
        <v>5.6537102473498232E-2</v>
      </c>
      <c r="D38" s="139">
        <v>57</v>
      </c>
      <c r="E38" s="138">
        <v>0.20141342756183744</v>
      </c>
      <c r="F38" s="139">
        <v>107</v>
      </c>
      <c r="G38" s="138">
        <v>0.3780918727915194</v>
      </c>
      <c r="H38" s="139">
        <v>85</v>
      </c>
      <c r="I38" s="138">
        <v>0.30035335689045939</v>
      </c>
      <c r="J38" s="139">
        <v>18</v>
      </c>
      <c r="K38" s="138">
        <v>6.3604240282685506E-2</v>
      </c>
      <c r="L38" s="139">
        <v>283</v>
      </c>
      <c r="M38" s="138">
        <v>1</v>
      </c>
      <c r="N38" s="140">
        <v>3.1130742049469968</v>
      </c>
      <c r="O38" s="140">
        <v>0.98639976043280853</v>
      </c>
      <c r="P38" s="139">
        <v>3</v>
      </c>
      <c r="Q38" s="141">
        <v>3</v>
      </c>
    </row>
    <row r="39" spans="1:17" x14ac:dyDescent="0.25">
      <c r="A39" s="136">
        <v>38</v>
      </c>
      <c r="B39" s="137">
        <v>29</v>
      </c>
      <c r="C39" s="138">
        <v>9.2651757188498399E-2</v>
      </c>
      <c r="D39" s="139">
        <v>79</v>
      </c>
      <c r="E39" s="138">
        <v>0.25239616613418531</v>
      </c>
      <c r="F39" s="139">
        <v>132</v>
      </c>
      <c r="G39" s="138">
        <v>0.4217252396166134</v>
      </c>
      <c r="H39" s="139">
        <v>61</v>
      </c>
      <c r="I39" s="138">
        <v>0.19488817891373802</v>
      </c>
      <c r="J39" s="139">
        <v>12</v>
      </c>
      <c r="K39" s="138">
        <v>3.8338658146964855E-2</v>
      </c>
      <c r="L39" s="139">
        <v>313</v>
      </c>
      <c r="M39" s="138">
        <v>1</v>
      </c>
      <c r="N39" s="140">
        <v>2.8338658146964826</v>
      </c>
      <c r="O39" s="140">
        <v>0.97296965187772222</v>
      </c>
      <c r="P39" s="139">
        <v>3</v>
      </c>
      <c r="Q39" s="141">
        <v>3</v>
      </c>
    </row>
    <row r="40" spans="1:17" ht="15.75" thickBot="1" x14ac:dyDescent="0.3">
      <c r="A40" s="136">
        <v>39</v>
      </c>
      <c r="B40" s="137">
        <v>43</v>
      </c>
      <c r="C40" s="138">
        <v>0.12951807228915663</v>
      </c>
      <c r="D40" s="139">
        <v>63</v>
      </c>
      <c r="E40" s="138">
        <v>0.18975903614457831</v>
      </c>
      <c r="F40" s="139">
        <v>112</v>
      </c>
      <c r="G40" s="138">
        <v>0.33734939759036142</v>
      </c>
      <c r="H40" s="139">
        <v>94</v>
      </c>
      <c r="I40" s="138">
        <v>0.28313253012048195</v>
      </c>
      <c r="J40" s="139">
        <v>20</v>
      </c>
      <c r="K40" s="138">
        <v>6.0240963855421686E-2</v>
      </c>
      <c r="L40" s="139">
        <v>332</v>
      </c>
      <c r="M40" s="138">
        <v>1</v>
      </c>
      <c r="N40" s="140">
        <v>2.9548192771084354</v>
      </c>
      <c r="O40" s="140">
        <v>1.110676407440164</v>
      </c>
      <c r="P40" s="139">
        <v>3</v>
      </c>
      <c r="Q40" s="141">
        <v>3</v>
      </c>
    </row>
    <row r="41" spans="1:17" x14ac:dyDescent="0.25">
      <c r="A41" s="130">
        <v>40</v>
      </c>
      <c r="B41" s="137">
        <v>70</v>
      </c>
      <c r="C41" s="138">
        <v>0.22151898734177211</v>
      </c>
      <c r="D41" s="139">
        <v>96</v>
      </c>
      <c r="E41" s="138">
        <v>0.30379746835443039</v>
      </c>
      <c r="F41" s="139">
        <v>92</v>
      </c>
      <c r="G41" s="138">
        <v>0.29113924050632911</v>
      </c>
      <c r="H41" s="139">
        <v>48</v>
      </c>
      <c r="I41" s="138">
        <v>0.15189873417721519</v>
      </c>
      <c r="J41" s="139">
        <v>10</v>
      </c>
      <c r="K41" s="138">
        <v>3.1645569620253167E-2</v>
      </c>
      <c r="L41" s="139">
        <v>316</v>
      </c>
      <c r="M41" s="138">
        <v>1</v>
      </c>
      <c r="N41" s="140">
        <v>2.4683544303797476</v>
      </c>
      <c r="O41" s="140">
        <v>1.0906289787175123</v>
      </c>
      <c r="P41" s="139">
        <v>2</v>
      </c>
      <c r="Q41" s="141">
        <v>2</v>
      </c>
    </row>
    <row r="42" spans="1:17" x14ac:dyDescent="0.25">
      <c r="A42" s="136">
        <v>41</v>
      </c>
      <c r="B42" s="137">
        <v>29</v>
      </c>
      <c r="C42" s="138">
        <v>8.5294117647058826E-2</v>
      </c>
      <c r="D42" s="139">
        <v>63</v>
      </c>
      <c r="E42" s="138">
        <v>0.18529411764705883</v>
      </c>
      <c r="F42" s="139">
        <v>131</v>
      </c>
      <c r="G42" s="138">
        <v>0.38529411764705884</v>
      </c>
      <c r="H42" s="139">
        <v>97</v>
      </c>
      <c r="I42" s="138">
        <v>0.28529411764705881</v>
      </c>
      <c r="J42" s="139">
        <v>20</v>
      </c>
      <c r="K42" s="138">
        <v>5.8823529411764698E-2</v>
      </c>
      <c r="L42" s="139">
        <v>340</v>
      </c>
      <c r="M42" s="138">
        <v>1</v>
      </c>
      <c r="N42" s="140">
        <v>3.047058823529412</v>
      </c>
      <c r="O42" s="140">
        <v>1.0236827766491199</v>
      </c>
      <c r="P42" s="139">
        <v>3</v>
      </c>
      <c r="Q42" s="141">
        <v>3</v>
      </c>
    </row>
    <row r="43" spans="1:17" ht="15.75" thickBot="1" x14ac:dyDescent="0.3">
      <c r="A43" s="136">
        <v>42</v>
      </c>
      <c r="B43" s="137">
        <v>27</v>
      </c>
      <c r="C43" s="138">
        <v>7.5842696629213488E-2</v>
      </c>
      <c r="D43" s="139">
        <v>61</v>
      </c>
      <c r="E43" s="138">
        <v>0.17134831460674158</v>
      </c>
      <c r="F43" s="139">
        <v>114</v>
      </c>
      <c r="G43" s="138">
        <v>0.3202247191011236</v>
      </c>
      <c r="H43" s="139">
        <v>122</v>
      </c>
      <c r="I43" s="138">
        <v>0.34269662921348315</v>
      </c>
      <c r="J43" s="139">
        <v>32</v>
      </c>
      <c r="K43" s="138">
        <v>8.9887640449438214E-2</v>
      </c>
      <c r="L43" s="139">
        <v>356</v>
      </c>
      <c r="M43" s="138">
        <v>1</v>
      </c>
      <c r="N43" s="140">
        <v>3.199438202247189</v>
      </c>
      <c r="O43" s="140">
        <v>1.0678923399347926</v>
      </c>
      <c r="P43" s="139">
        <v>3</v>
      </c>
      <c r="Q43" s="141">
        <v>4</v>
      </c>
    </row>
    <row r="44" spans="1:17" x14ac:dyDescent="0.25">
      <c r="A44" s="130">
        <v>43</v>
      </c>
      <c r="B44" s="137">
        <v>20</v>
      </c>
      <c r="C44" s="138">
        <v>5.8823529411764698E-2</v>
      </c>
      <c r="D44" s="139">
        <v>53</v>
      </c>
      <c r="E44" s="138">
        <v>0.15588235294117647</v>
      </c>
      <c r="F44" s="139">
        <v>108</v>
      </c>
      <c r="G44" s="138">
        <v>0.31764705882352939</v>
      </c>
      <c r="H44" s="139">
        <v>123</v>
      </c>
      <c r="I44" s="138">
        <v>0.36176470588235288</v>
      </c>
      <c r="J44" s="139">
        <v>36</v>
      </c>
      <c r="K44" s="138">
        <v>0.10588235294117647</v>
      </c>
      <c r="L44" s="139">
        <v>340</v>
      </c>
      <c r="M44" s="138">
        <v>1</v>
      </c>
      <c r="N44" s="140">
        <v>3.2999999999999989</v>
      </c>
      <c r="O44" s="140">
        <v>1.0438752397792506</v>
      </c>
      <c r="P44" s="139">
        <v>3</v>
      </c>
      <c r="Q44" s="141">
        <v>4</v>
      </c>
    </row>
    <row r="45" spans="1:17" x14ac:dyDescent="0.25">
      <c r="A45" s="136">
        <v>44</v>
      </c>
      <c r="B45" s="137">
        <v>7</v>
      </c>
      <c r="C45" s="138">
        <v>1.9943019943019943E-2</v>
      </c>
      <c r="D45" s="139">
        <v>31</v>
      </c>
      <c r="E45" s="138">
        <v>8.8319088319088315E-2</v>
      </c>
      <c r="F45" s="139">
        <v>134</v>
      </c>
      <c r="G45" s="138">
        <v>0.38176638176638178</v>
      </c>
      <c r="H45" s="139">
        <v>159</v>
      </c>
      <c r="I45" s="138">
        <v>0.45299145299145299</v>
      </c>
      <c r="J45" s="139">
        <v>20</v>
      </c>
      <c r="K45" s="138">
        <v>5.6980056980056981E-2</v>
      </c>
      <c r="L45" s="139">
        <v>351</v>
      </c>
      <c r="M45" s="138">
        <v>1</v>
      </c>
      <c r="N45" s="140">
        <v>3.4387464387464393</v>
      </c>
      <c r="O45" s="140">
        <v>0.81140627208577754</v>
      </c>
      <c r="P45" s="139">
        <v>4</v>
      </c>
      <c r="Q45" s="141">
        <v>4</v>
      </c>
    </row>
    <row r="46" spans="1:17" ht="15.75" thickBot="1" x14ac:dyDescent="0.3">
      <c r="A46" s="136">
        <v>45</v>
      </c>
      <c r="B46" s="137">
        <v>14</v>
      </c>
      <c r="C46" s="138">
        <v>3.9772727272727272E-2</v>
      </c>
      <c r="D46" s="139">
        <v>36</v>
      </c>
      <c r="E46" s="138">
        <v>0.10227272727272728</v>
      </c>
      <c r="F46" s="139">
        <v>118</v>
      </c>
      <c r="G46" s="138">
        <v>0.33522727272727271</v>
      </c>
      <c r="H46" s="139">
        <v>133</v>
      </c>
      <c r="I46" s="138">
        <v>0.37784090909090912</v>
      </c>
      <c r="J46" s="139">
        <v>51</v>
      </c>
      <c r="K46" s="138">
        <v>0.14488636363636365</v>
      </c>
      <c r="L46" s="139">
        <v>352</v>
      </c>
      <c r="M46" s="138">
        <v>1</v>
      </c>
      <c r="N46" s="140">
        <v>3.4857954545454568</v>
      </c>
      <c r="O46" s="140">
        <v>0.99275003994089184</v>
      </c>
      <c r="P46" s="139">
        <v>4</v>
      </c>
      <c r="Q46" s="141">
        <v>4</v>
      </c>
    </row>
    <row r="47" spans="1:17" x14ac:dyDescent="0.25">
      <c r="A47" s="130">
        <v>46</v>
      </c>
      <c r="B47" s="137">
        <v>6</v>
      </c>
      <c r="C47" s="138">
        <v>1.7291066282420751E-2</v>
      </c>
      <c r="D47" s="139">
        <v>12</v>
      </c>
      <c r="E47" s="138">
        <v>3.4582132564841501E-2</v>
      </c>
      <c r="F47" s="139">
        <v>79</v>
      </c>
      <c r="G47" s="138">
        <v>0.2276657060518732</v>
      </c>
      <c r="H47" s="139">
        <v>150</v>
      </c>
      <c r="I47" s="138">
        <v>0.43227665706051871</v>
      </c>
      <c r="J47" s="139">
        <v>100</v>
      </c>
      <c r="K47" s="138">
        <v>0.28818443804034583</v>
      </c>
      <c r="L47" s="139">
        <v>347</v>
      </c>
      <c r="M47" s="138">
        <v>1</v>
      </c>
      <c r="N47" s="140">
        <v>3.9394812680115283</v>
      </c>
      <c r="O47" s="140">
        <v>0.89914716598184574</v>
      </c>
      <c r="P47" s="139">
        <v>4</v>
      </c>
      <c r="Q47" s="141">
        <v>4</v>
      </c>
    </row>
    <row r="48" spans="1:17" x14ac:dyDescent="0.25">
      <c r="A48" s="136">
        <v>47</v>
      </c>
      <c r="B48" s="137">
        <v>5</v>
      </c>
      <c r="C48" s="138">
        <v>1.4285714285714285E-2</v>
      </c>
      <c r="D48" s="139">
        <v>5</v>
      </c>
      <c r="E48" s="138">
        <v>1.4285714285714285E-2</v>
      </c>
      <c r="F48" s="139">
        <v>46</v>
      </c>
      <c r="G48" s="138">
        <v>0.13142857142857142</v>
      </c>
      <c r="H48" s="139">
        <v>150</v>
      </c>
      <c r="I48" s="138">
        <v>0.42857142857142855</v>
      </c>
      <c r="J48" s="139">
        <v>144</v>
      </c>
      <c r="K48" s="138">
        <v>0.41142857142857137</v>
      </c>
      <c r="L48" s="139">
        <v>350</v>
      </c>
      <c r="M48" s="138">
        <v>1</v>
      </c>
      <c r="N48" s="140">
        <v>4.2085714285714309</v>
      </c>
      <c r="O48" s="140">
        <v>0.82887413838906621</v>
      </c>
      <c r="P48" s="139">
        <v>4</v>
      </c>
      <c r="Q48" s="141">
        <v>4</v>
      </c>
    </row>
    <row r="49" spans="1:17" ht="204" x14ac:dyDescent="0.25">
      <c r="A49" s="136" t="s">
        <v>116</v>
      </c>
      <c r="B49" s="137">
        <v>5</v>
      </c>
      <c r="C49" s="138">
        <v>1.9011406844106463E-2</v>
      </c>
      <c r="D49" s="139">
        <v>34</v>
      </c>
      <c r="E49" s="138">
        <v>0.12927756653992395</v>
      </c>
      <c r="F49" s="139">
        <v>85</v>
      </c>
      <c r="G49" s="138">
        <v>0.32319391634980987</v>
      </c>
      <c r="H49" s="139">
        <v>103</v>
      </c>
      <c r="I49" s="138">
        <v>0.39163498098859312</v>
      </c>
      <c r="J49" s="139">
        <v>36</v>
      </c>
      <c r="K49" s="138">
        <v>0.13688212927756654</v>
      </c>
      <c r="L49" s="139">
        <v>263</v>
      </c>
      <c r="M49" s="138">
        <v>1</v>
      </c>
      <c r="N49" s="140">
        <v>3.4980988593155895</v>
      </c>
      <c r="O49" s="140">
        <v>0.94858079896984382</v>
      </c>
      <c r="P49" s="139">
        <v>4</v>
      </c>
      <c r="Q49" s="141">
        <v>4</v>
      </c>
    </row>
    <row r="50" spans="1:17" ht="180" x14ac:dyDescent="0.25">
      <c r="A50" s="136" t="s">
        <v>117</v>
      </c>
      <c r="B50" s="137">
        <v>12</v>
      </c>
      <c r="C50" s="138">
        <v>4.5283018867924525E-2</v>
      </c>
      <c r="D50" s="139">
        <v>27</v>
      </c>
      <c r="E50" s="138">
        <v>0.10188679245283019</v>
      </c>
      <c r="F50" s="139">
        <v>80</v>
      </c>
      <c r="G50" s="138">
        <v>0.30188679245283018</v>
      </c>
      <c r="H50" s="139">
        <v>96</v>
      </c>
      <c r="I50" s="138">
        <v>0.3622641509433962</v>
      </c>
      <c r="J50" s="139">
        <v>50</v>
      </c>
      <c r="K50" s="138">
        <v>0.18867924528301888</v>
      </c>
      <c r="L50" s="139">
        <v>265</v>
      </c>
      <c r="M50" s="138">
        <v>1</v>
      </c>
      <c r="N50" s="140">
        <v>3.5471698113207553</v>
      </c>
      <c r="O50" s="140">
        <v>1.0510823738703592</v>
      </c>
      <c r="P50" s="139">
        <v>4</v>
      </c>
      <c r="Q50" s="141">
        <v>4</v>
      </c>
    </row>
    <row r="51" spans="1:17" ht="192" x14ac:dyDescent="0.25">
      <c r="A51" s="136" t="s">
        <v>118</v>
      </c>
      <c r="B51" s="137">
        <v>13</v>
      </c>
      <c r="C51" s="138">
        <v>4.8872180451127817E-2</v>
      </c>
      <c r="D51" s="139">
        <v>39</v>
      </c>
      <c r="E51" s="138">
        <v>0.14661654135338345</v>
      </c>
      <c r="F51" s="139">
        <v>68</v>
      </c>
      <c r="G51" s="138">
        <v>0.25563909774436089</v>
      </c>
      <c r="H51" s="139">
        <v>108</v>
      </c>
      <c r="I51" s="138">
        <v>0.406015037593985</v>
      </c>
      <c r="J51" s="139">
        <v>38</v>
      </c>
      <c r="K51" s="138">
        <v>0.14285714285714285</v>
      </c>
      <c r="L51" s="139">
        <v>266</v>
      </c>
      <c r="M51" s="138">
        <v>1</v>
      </c>
      <c r="N51" s="140">
        <v>3.447368421052631</v>
      </c>
      <c r="O51" s="140">
        <v>1.0600163008620886</v>
      </c>
      <c r="P51" s="139">
        <v>4</v>
      </c>
      <c r="Q51" s="141">
        <v>4</v>
      </c>
    </row>
    <row r="52" spans="1:17" ht="240" x14ac:dyDescent="0.25">
      <c r="A52" s="136" t="s">
        <v>119</v>
      </c>
      <c r="B52" s="137">
        <v>8</v>
      </c>
      <c r="C52" s="138">
        <v>2.9850746268656712E-2</v>
      </c>
      <c r="D52" s="139">
        <v>33</v>
      </c>
      <c r="E52" s="138">
        <v>0.12313432835820896</v>
      </c>
      <c r="F52" s="139">
        <v>75</v>
      </c>
      <c r="G52" s="138">
        <v>0.27985074626865669</v>
      </c>
      <c r="H52" s="139">
        <v>102</v>
      </c>
      <c r="I52" s="138">
        <v>0.38059701492537312</v>
      </c>
      <c r="J52" s="139">
        <v>50</v>
      </c>
      <c r="K52" s="138">
        <v>0.18656716417910449</v>
      </c>
      <c r="L52" s="139">
        <v>268</v>
      </c>
      <c r="M52" s="138">
        <v>1</v>
      </c>
      <c r="N52" s="140">
        <v>3.5708955223880583</v>
      </c>
      <c r="O52" s="140">
        <v>1.0234204694104667</v>
      </c>
      <c r="P52" s="139">
        <v>4</v>
      </c>
      <c r="Q52" s="141">
        <v>4</v>
      </c>
    </row>
    <row r="53" spans="1:17" ht="108" x14ac:dyDescent="0.25">
      <c r="A53" s="136" t="s">
        <v>120</v>
      </c>
      <c r="B53" s="137">
        <v>10</v>
      </c>
      <c r="C53" s="138">
        <v>3.7735849056603772E-2</v>
      </c>
      <c r="D53" s="139">
        <v>24</v>
      </c>
      <c r="E53" s="138">
        <v>9.056603773584905E-2</v>
      </c>
      <c r="F53" s="139">
        <v>72</v>
      </c>
      <c r="G53" s="138">
        <v>0.27169811320754716</v>
      </c>
      <c r="H53" s="139">
        <v>112</v>
      </c>
      <c r="I53" s="138">
        <v>0.42264150943396234</v>
      </c>
      <c r="J53" s="139">
        <v>47</v>
      </c>
      <c r="K53" s="138">
        <v>0.17735849056603772</v>
      </c>
      <c r="L53" s="139">
        <v>265</v>
      </c>
      <c r="M53" s="138">
        <v>1</v>
      </c>
      <c r="N53" s="140">
        <v>3.6113207547169806</v>
      </c>
      <c r="O53" s="140">
        <v>1.0018279462302464</v>
      </c>
      <c r="P53" s="139">
        <v>4</v>
      </c>
      <c r="Q53" s="141">
        <v>4</v>
      </c>
    </row>
    <row r="54" spans="1:17" ht="144" x14ac:dyDescent="0.25">
      <c r="A54" s="136" t="s">
        <v>121</v>
      </c>
      <c r="B54" s="137">
        <v>12</v>
      </c>
      <c r="C54" s="138">
        <v>4.4776119402985072E-2</v>
      </c>
      <c r="D54" s="139">
        <v>36</v>
      </c>
      <c r="E54" s="138">
        <v>0.13432835820895522</v>
      </c>
      <c r="F54" s="139">
        <v>80</v>
      </c>
      <c r="G54" s="138">
        <v>0.29850746268656714</v>
      </c>
      <c r="H54" s="139">
        <v>98</v>
      </c>
      <c r="I54" s="138">
        <v>0.36567164179104483</v>
      </c>
      <c r="J54" s="139">
        <v>42</v>
      </c>
      <c r="K54" s="138">
        <v>0.15671641791044777</v>
      </c>
      <c r="L54" s="139">
        <v>268</v>
      </c>
      <c r="M54" s="138">
        <v>1</v>
      </c>
      <c r="N54" s="140">
        <v>3.4552238805970132</v>
      </c>
      <c r="O54" s="140">
        <v>1.0501697500865605</v>
      </c>
      <c r="P54" s="139">
        <v>4</v>
      </c>
      <c r="Q54" s="141">
        <v>4</v>
      </c>
    </row>
    <row r="55" spans="1:17" ht="156" x14ac:dyDescent="0.25">
      <c r="A55" s="136" t="s">
        <v>122</v>
      </c>
      <c r="B55" s="137">
        <v>14</v>
      </c>
      <c r="C55" s="138">
        <v>5.2830188679245292E-2</v>
      </c>
      <c r="D55" s="139">
        <v>37</v>
      </c>
      <c r="E55" s="138">
        <v>0.13962264150943396</v>
      </c>
      <c r="F55" s="139">
        <v>73</v>
      </c>
      <c r="G55" s="138">
        <v>0.27547169811320754</v>
      </c>
      <c r="H55" s="139">
        <v>104</v>
      </c>
      <c r="I55" s="138">
        <v>0.39245283018867932</v>
      </c>
      <c r="J55" s="139">
        <v>37</v>
      </c>
      <c r="K55" s="138">
        <v>0.13962264150943396</v>
      </c>
      <c r="L55" s="139">
        <v>265</v>
      </c>
      <c r="M55" s="138">
        <v>1</v>
      </c>
      <c r="N55" s="140">
        <v>3.4264150943396241</v>
      </c>
      <c r="O55" s="140">
        <v>1.0603299485402169</v>
      </c>
      <c r="P55" s="139">
        <v>4</v>
      </c>
      <c r="Q55" s="141">
        <v>4</v>
      </c>
    </row>
    <row r="56" spans="1:17" ht="192" x14ac:dyDescent="0.25">
      <c r="A56" s="136" t="s">
        <v>123</v>
      </c>
      <c r="B56" s="137">
        <v>13</v>
      </c>
      <c r="C56" s="138">
        <v>4.9618320610687022E-2</v>
      </c>
      <c r="D56" s="139">
        <v>35</v>
      </c>
      <c r="E56" s="138">
        <v>0.13358778625954199</v>
      </c>
      <c r="F56" s="139">
        <v>75</v>
      </c>
      <c r="G56" s="138">
        <v>0.2862595419847328</v>
      </c>
      <c r="H56" s="139">
        <v>103</v>
      </c>
      <c r="I56" s="138">
        <v>0.3931297709923664</v>
      </c>
      <c r="J56" s="139">
        <v>36</v>
      </c>
      <c r="K56" s="138">
        <v>0.13740458015267176</v>
      </c>
      <c r="L56" s="139">
        <v>262</v>
      </c>
      <c r="M56" s="138">
        <v>1</v>
      </c>
      <c r="N56" s="140">
        <v>3.4351145038167954</v>
      </c>
      <c r="O56" s="140">
        <v>1.0438598916658688</v>
      </c>
      <c r="P56" s="139">
        <v>4</v>
      </c>
      <c r="Q56" s="141">
        <v>4</v>
      </c>
    </row>
    <row r="57" spans="1:17" ht="132" x14ac:dyDescent="0.25">
      <c r="A57" s="136" t="s">
        <v>124</v>
      </c>
      <c r="B57" s="137">
        <v>7</v>
      </c>
      <c r="C57" s="138">
        <v>2.681992337164751E-2</v>
      </c>
      <c r="D57" s="139">
        <v>37</v>
      </c>
      <c r="E57" s="138">
        <v>0.1417624521072797</v>
      </c>
      <c r="F57" s="139">
        <v>93</v>
      </c>
      <c r="G57" s="138">
        <v>0.35632183908045983</v>
      </c>
      <c r="H57" s="139">
        <v>90</v>
      </c>
      <c r="I57" s="138">
        <v>0.34482758620689657</v>
      </c>
      <c r="J57" s="139">
        <v>34</v>
      </c>
      <c r="K57" s="138">
        <v>0.13026819923371646</v>
      </c>
      <c r="L57" s="139">
        <v>261</v>
      </c>
      <c r="M57" s="138">
        <v>1</v>
      </c>
      <c r="N57" s="140">
        <v>3.4099616858237525</v>
      </c>
      <c r="O57" s="140">
        <v>0.97494398185595588</v>
      </c>
      <c r="P57" s="139">
        <v>3</v>
      </c>
      <c r="Q57" s="141">
        <v>3</v>
      </c>
    </row>
    <row r="58" spans="1:17" ht="144" x14ac:dyDescent="0.25">
      <c r="A58" s="136" t="s">
        <v>125</v>
      </c>
      <c r="B58" s="137">
        <v>17</v>
      </c>
      <c r="C58" s="138">
        <v>6.3432835820895525E-2</v>
      </c>
      <c r="D58" s="139">
        <v>44</v>
      </c>
      <c r="E58" s="138">
        <v>0.16417910447761194</v>
      </c>
      <c r="F58" s="139">
        <v>85</v>
      </c>
      <c r="G58" s="138">
        <v>0.31716417910447764</v>
      </c>
      <c r="H58" s="139">
        <v>83</v>
      </c>
      <c r="I58" s="138">
        <v>0.30970149253731344</v>
      </c>
      <c r="J58" s="139">
        <v>39</v>
      </c>
      <c r="K58" s="138">
        <v>0.1455223880597015</v>
      </c>
      <c r="L58" s="139">
        <v>268</v>
      </c>
      <c r="M58" s="138">
        <v>1</v>
      </c>
      <c r="N58" s="140">
        <v>3.3097014925373127</v>
      </c>
      <c r="O58" s="140">
        <v>1.1037809994873187</v>
      </c>
      <c r="P58" s="139">
        <v>3</v>
      </c>
      <c r="Q58" s="141">
        <v>3</v>
      </c>
    </row>
    <row r="59" spans="1:17" ht="168" x14ac:dyDescent="0.25">
      <c r="A59" s="136" t="s">
        <v>126</v>
      </c>
      <c r="B59" s="137">
        <v>20</v>
      </c>
      <c r="C59" s="138">
        <v>7.7519379844961239E-2</v>
      </c>
      <c r="D59" s="139">
        <v>30</v>
      </c>
      <c r="E59" s="138">
        <v>0.11627906976744186</v>
      </c>
      <c r="F59" s="139">
        <v>81</v>
      </c>
      <c r="G59" s="138">
        <v>0.31395348837209303</v>
      </c>
      <c r="H59" s="139">
        <v>93</v>
      </c>
      <c r="I59" s="138">
        <v>0.36046511627906974</v>
      </c>
      <c r="J59" s="139">
        <v>34</v>
      </c>
      <c r="K59" s="138">
        <v>0.13178294573643412</v>
      </c>
      <c r="L59" s="139">
        <v>258</v>
      </c>
      <c r="M59" s="138">
        <v>1</v>
      </c>
      <c r="N59" s="140">
        <v>3.3527131782945725</v>
      </c>
      <c r="O59" s="140">
        <v>1.0927833680092507</v>
      </c>
      <c r="P59" s="139">
        <v>3</v>
      </c>
      <c r="Q59" s="141">
        <v>4</v>
      </c>
    </row>
    <row r="60" spans="1:17" ht="204" x14ac:dyDescent="0.25">
      <c r="A60" s="136" t="s">
        <v>127</v>
      </c>
      <c r="B60" s="137">
        <v>2</v>
      </c>
      <c r="C60" s="138">
        <v>7.4906367041198511E-3</v>
      </c>
      <c r="D60" s="139">
        <v>5</v>
      </c>
      <c r="E60" s="138">
        <v>1.8726591760299626E-2</v>
      </c>
      <c r="F60" s="139">
        <v>46</v>
      </c>
      <c r="G60" s="138">
        <v>0.17228464419475656</v>
      </c>
      <c r="H60" s="139">
        <v>137</v>
      </c>
      <c r="I60" s="138">
        <v>0.51310861423220977</v>
      </c>
      <c r="J60" s="139">
        <v>77</v>
      </c>
      <c r="K60" s="138">
        <v>0.28838951310861421</v>
      </c>
      <c r="L60" s="139">
        <v>267</v>
      </c>
      <c r="M60" s="138">
        <v>1</v>
      </c>
      <c r="N60" s="140">
        <v>4.0561797752808983</v>
      </c>
      <c r="O60" s="140">
        <v>0.77594788836241102</v>
      </c>
      <c r="P60" s="139">
        <v>4</v>
      </c>
      <c r="Q60" s="141">
        <v>4</v>
      </c>
    </row>
    <row r="61" spans="1:17" ht="156" x14ac:dyDescent="0.25">
      <c r="A61" s="136" t="s">
        <v>128</v>
      </c>
      <c r="B61" s="137">
        <v>4</v>
      </c>
      <c r="C61" s="138">
        <v>1.4184397163120567E-2</v>
      </c>
      <c r="D61" s="139">
        <v>13</v>
      </c>
      <c r="E61" s="138">
        <v>4.6099290780141834E-2</v>
      </c>
      <c r="F61" s="139">
        <v>38</v>
      </c>
      <c r="G61" s="138">
        <v>0.13475177304964539</v>
      </c>
      <c r="H61" s="139">
        <v>119</v>
      </c>
      <c r="I61" s="138">
        <v>0.42198581560283688</v>
      </c>
      <c r="J61" s="139">
        <v>108</v>
      </c>
      <c r="K61" s="138">
        <v>0.38297872340425537</v>
      </c>
      <c r="L61" s="139">
        <v>282</v>
      </c>
      <c r="M61" s="138">
        <v>1</v>
      </c>
      <c r="N61" s="140">
        <v>4.1134751773049674</v>
      </c>
      <c r="O61" s="140">
        <v>0.90543789041711409</v>
      </c>
      <c r="P61" s="139">
        <v>4</v>
      </c>
      <c r="Q61" s="141">
        <v>4</v>
      </c>
    </row>
    <row r="62" spans="1:17" ht="156" x14ac:dyDescent="0.25">
      <c r="A62" s="136" t="s">
        <v>129</v>
      </c>
      <c r="B62" s="137">
        <v>3</v>
      </c>
      <c r="C62" s="138">
        <v>1.0752688172043012E-2</v>
      </c>
      <c r="D62" s="139">
        <v>7</v>
      </c>
      <c r="E62" s="138">
        <v>2.5089605734767026E-2</v>
      </c>
      <c r="F62" s="139">
        <v>30</v>
      </c>
      <c r="G62" s="138">
        <v>0.1075268817204301</v>
      </c>
      <c r="H62" s="139">
        <v>110</v>
      </c>
      <c r="I62" s="138">
        <v>0.3942652329749104</v>
      </c>
      <c r="J62" s="139">
        <v>129</v>
      </c>
      <c r="K62" s="138">
        <v>0.46236559139784944</v>
      </c>
      <c r="L62" s="139">
        <v>279</v>
      </c>
      <c r="M62" s="138">
        <v>1</v>
      </c>
      <c r="N62" s="140">
        <v>4.2724014336917557</v>
      </c>
      <c r="O62" s="140">
        <v>0.83385533275812318</v>
      </c>
      <c r="P62" s="139">
        <v>4</v>
      </c>
      <c r="Q62" s="141">
        <v>5</v>
      </c>
    </row>
    <row r="63" spans="1:17" ht="300" x14ac:dyDescent="0.25">
      <c r="A63" s="136" t="s">
        <v>130</v>
      </c>
      <c r="B63" s="137">
        <v>3</v>
      </c>
      <c r="C63" s="138">
        <v>1.1494252873563218E-2</v>
      </c>
      <c r="D63" s="139">
        <v>24</v>
      </c>
      <c r="E63" s="138">
        <v>9.1954022988505746E-2</v>
      </c>
      <c r="F63" s="139">
        <v>73</v>
      </c>
      <c r="G63" s="138">
        <v>0.27969348659003829</v>
      </c>
      <c r="H63" s="139">
        <v>115</v>
      </c>
      <c r="I63" s="138">
        <v>0.44061302681992337</v>
      </c>
      <c r="J63" s="139">
        <v>46</v>
      </c>
      <c r="K63" s="138">
        <v>0.17624521072796934</v>
      </c>
      <c r="L63" s="139">
        <v>261</v>
      </c>
      <c r="M63" s="138">
        <v>1</v>
      </c>
      <c r="N63" s="140">
        <v>3.6781609195402298</v>
      </c>
      <c r="O63" s="140">
        <v>0.90928018285255796</v>
      </c>
      <c r="P63" s="139">
        <v>4</v>
      </c>
      <c r="Q63" s="141">
        <v>4</v>
      </c>
    </row>
    <row r="64" spans="1:17" ht="192" x14ac:dyDescent="0.25">
      <c r="A64" s="136" t="s">
        <v>131</v>
      </c>
      <c r="B64" s="137">
        <v>9</v>
      </c>
      <c r="C64" s="138">
        <v>3.2846715328467155E-2</v>
      </c>
      <c r="D64" s="139">
        <v>18</v>
      </c>
      <c r="E64" s="138">
        <v>6.569343065693431E-2</v>
      </c>
      <c r="F64" s="139">
        <v>71</v>
      </c>
      <c r="G64" s="138">
        <v>0.25912408759124089</v>
      </c>
      <c r="H64" s="139">
        <v>107</v>
      </c>
      <c r="I64" s="138">
        <v>0.39051094890510951</v>
      </c>
      <c r="J64" s="139">
        <v>69</v>
      </c>
      <c r="K64" s="138">
        <v>0.2518248175182482</v>
      </c>
      <c r="L64" s="139">
        <v>274</v>
      </c>
      <c r="M64" s="138">
        <v>1</v>
      </c>
      <c r="N64" s="140">
        <v>3.7627737226277369</v>
      </c>
      <c r="O64" s="140">
        <v>1.0083539191507502</v>
      </c>
      <c r="P64" s="139">
        <v>4</v>
      </c>
      <c r="Q64" s="141">
        <v>4</v>
      </c>
    </row>
    <row r="65" spans="1:17" ht="216" x14ac:dyDescent="0.25">
      <c r="A65" s="136" t="s">
        <v>132</v>
      </c>
      <c r="B65" s="137">
        <v>5</v>
      </c>
      <c r="C65" s="138">
        <v>1.824817518248175E-2</v>
      </c>
      <c r="D65" s="139">
        <v>23</v>
      </c>
      <c r="E65" s="138">
        <v>8.3941605839416053E-2</v>
      </c>
      <c r="F65" s="139">
        <v>75</v>
      </c>
      <c r="G65" s="138">
        <v>0.27372262773722628</v>
      </c>
      <c r="H65" s="139">
        <v>111</v>
      </c>
      <c r="I65" s="138">
        <v>0.4051094890510949</v>
      </c>
      <c r="J65" s="139">
        <v>60</v>
      </c>
      <c r="K65" s="138">
        <v>0.21897810218978106</v>
      </c>
      <c r="L65" s="139">
        <v>274</v>
      </c>
      <c r="M65" s="138">
        <v>1</v>
      </c>
      <c r="N65" s="140">
        <v>3.7226277372262784</v>
      </c>
      <c r="O65" s="140">
        <v>0.95870736391808253</v>
      </c>
      <c r="P65" s="139">
        <v>4</v>
      </c>
      <c r="Q65" s="141">
        <v>4</v>
      </c>
    </row>
    <row r="66" spans="1:17" ht="240" x14ac:dyDescent="0.25">
      <c r="A66" s="136" t="s">
        <v>133</v>
      </c>
      <c r="B66" s="137">
        <v>10</v>
      </c>
      <c r="C66" s="138">
        <v>3.6363636363636362E-2</v>
      </c>
      <c r="D66" s="139">
        <v>24</v>
      </c>
      <c r="E66" s="138">
        <v>8.727272727272728E-2</v>
      </c>
      <c r="F66" s="139">
        <v>109</v>
      </c>
      <c r="G66" s="138">
        <v>0.39636363636363631</v>
      </c>
      <c r="H66" s="139">
        <v>116</v>
      </c>
      <c r="I66" s="138">
        <v>0.42181818181818181</v>
      </c>
      <c r="J66" s="139">
        <v>16</v>
      </c>
      <c r="K66" s="138">
        <v>5.8181818181818182E-2</v>
      </c>
      <c r="L66" s="139">
        <v>275</v>
      </c>
      <c r="M66" s="138">
        <v>1</v>
      </c>
      <c r="N66" s="140">
        <v>3.3781818181818175</v>
      </c>
      <c r="O66" s="140">
        <v>0.86427280708678711</v>
      </c>
      <c r="P66" s="139">
        <v>3</v>
      </c>
      <c r="Q66" s="141">
        <v>4</v>
      </c>
    </row>
    <row r="67" spans="1:17" ht="168" x14ac:dyDescent="0.25">
      <c r="A67" s="136" t="s">
        <v>134</v>
      </c>
      <c r="B67" s="137">
        <v>2</v>
      </c>
      <c r="C67" s="138">
        <v>3.1746031746031744E-2</v>
      </c>
      <c r="D67" s="139">
        <v>2</v>
      </c>
      <c r="E67" s="138">
        <v>3.1746031746031744E-2</v>
      </c>
      <c r="F67" s="139">
        <v>18</v>
      </c>
      <c r="G67" s="138">
        <v>0.2857142857142857</v>
      </c>
      <c r="H67" s="139">
        <v>26</v>
      </c>
      <c r="I67" s="138">
        <v>0.41269841269841268</v>
      </c>
      <c r="J67" s="139">
        <v>15</v>
      </c>
      <c r="K67" s="138">
        <v>0.23809523809523805</v>
      </c>
      <c r="L67" s="139">
        <v>63</v>
      </c>
      <c r="M67" s="138">
        <v>1</v>
      </c>
      <c r="N67" s="140">
        <v>3.7936507936507944</v>
      </c>
      <c r="O67" s="140">
        <v>0.95307194594772626</v>
      </c>
      <c r="P67" s="139">
        <v>4</v>
      </c>
      <c r="Q67" s="141">
        <v>4</v>
      </c>
    </row>
    <row r="68" spans="1:17" ht="156" x14ac:dyDescent="0.25">
      <c r="A68" s="136" t="s">
        <v>135</v>
      </c>
      <c r="B68" s="137">
        <v>1</v>
      </c>
      <c r="C68" s="138">
        <v>1.6393442622950821E-2</v>
      </c>
      <c r="D68" s="139">
        <v>3</v>
      </c>
      <c r="E68" s="138">
        <v>4.9180327868852458E-2</v>
      </c>
      <c r="F68" s="139">
        <v>17</v>
      </c>
      <c r="G68" s="138">
        <v>0.27868852459016391</v>
      </c>
      <c r="H68" s="139">
        <v>26</v>
      </c>
      <c r="I68" s="138">
        <v>0.42622950819672129</v>
      </c>
      <c r="J68" s="139">
        <v>14</v>
      </c>
      <c r="K68" s="138">
        <v>0.22950819672131145</v>
      </c>
      <c r="L68" s="139">
        <v>61</v>
      </c>
      <c r="M68" s="138">
        <v>1</v>
      </c>
      <c r="N68" s="140">
        <v>3.8032786885245904</v>
      </c>
      <c r="O68" s="140">
        <v>0.90957264930932502</v>
      </c>
      <c r="P68" s="139">
        <v>4</v>
      </c>
      <c r="Q68" s="141">
        <v>4</v>
      </c>
    </row>
    <row r="69" spans="1:17" ht="216" x14ac:dyDescent="0.25">
      <c r="A69" s="136" t="s">
        <v>136</v>
      </c>
      <c r="B69" s="137">
        <v>2</v>
      </c>
      <c r="C69" s="138">
        <v>3.2786885245901641E-2</v>
      </c>
      <c r="D69" s="139">
        <v>4</v>
      </c>
      <c r="E69" s="138">
        <v>6.5573770491803282E-2</v>
      </c>
      <c r="F69" s="139">
        <v>17</v>
      </c>
      <c r="G69" s="138">
        <v>0.27868852459016391</v>
      </c>
      <c r="H69" s="139">
        <v>28</v>
      </c>
      <c r="I69" s="138">
        <v>0.45901639344262291</v>
      </c>
      <c r="J69" s="139">
        <v>10</v>
      </c>
      <c r="K69" s="138">
        <v>0.16393442622950818</v>
      </c>
      <c r="L69" s="139">
        <v>61</v>
      </c>
      <c r="M69" s="138">
        <v>1</v>
      </c>
      <c r="N69" s="140">
        <v>3.6557377049180326</v>
      </c>
      <c r="O69" s="140">
        <v>0.94666512737502806</v>
      </c>
      <c r="P69" s="139">
        <v>4</v>
      </c>
      <c r="Q69" s="141">
        <v>4</v>
      </c>
    </row>
    <row r="70" spans="1:17" ht="216" x14ac:dyDescent="0.25">
      <c r="A70" s="136" t="s">
        <v>137</v>
      </c>
      <c r="B70" s="137">
        <v>3</v>
      </c>
      <c r="C70" s="138">
        <v>4.8387096774193547E-2</v>
      </c>
      <c r="D70" s="139">
        <v>2</v>
      </c>
      <c r="E70" s="138">
        <v>3.2258064516129031E-2</v>
      </c>
      <c r="F70" s="139">
        <v>15</v>
      </c>
      <c r="G70" s="138">
        <v>0.24193548387096775</v>
      </c>
      <c r="H70" s="139">
        <v>29</v>
      </c>
      <c r="I70" s="138">
        <v>0.46774193548387094</v>
      </c>
      <c r="J70" s="139">
        <v>13</v>
      </c>
      <c r="K70" s="138">
        <v>0.20967741935483872</v>
      </c>
      <c r="L70" s="139">
        <v>62</v>
      </c>
      <c r="M70" s="138">
        <v>1</v>
      </c>
      <c r="N70" s="140">
        <v>3.7580645161290311</v>
      </c>
      <c r="O70" s="140">
        <v>0.98655691835113268</v>
      </c>
      <c r="P70" s="139">
        <v>4</v>
      </c>
      <c r="Q70" s="141">
        <v>4</v>
      </c>
    </row>
    <row r="71" spans="1:17" ht="108" x14ac:dyDescent="0.25">
      <c r="A71" s="136" t="s">
        <v>120</v>
      </c>
      <c r="B71" s="137">
        <v>2</v>
      </c>
      <c r="C71" s="138">
        <v>3.2786885245901641E-2</v>
      </c>
      <c r="D71" s="139">
        <v>5</v>
      </c>
      <c r="E71" s="138">
        <v>8.1967213114754092E-2</v>
      </c>
      <c r="F71" s="139">
        <v>16</v>
      </c>
      <c r="G71" s="138">
        <v>0.26229508196721313</v>
      </c>
      <c r="H71" s="139">
        <v>23</v>
      </c>
      <c r="I71" s="138">
        <v>0.37704918032786883</v>
      </c>
      <c r="J71" s="139">
        <v>15</v>
      </c>
      <c r="K71" s="138">
        <v>0.24590163934426229</v>
      </c>
      <c r="L71" s="139">
        <v>61</v>
      </c>
      <c r="M71" s="138">
        <v>1</v>
      </c>
      <c r="N71" s="140">
        <v>3.721311475409836</v>
      </c>
      <c r="O71" s="140">
        <v>1.0349097793364017</v>
      </c>
      <c r="P71" s="139">
        <v>4</v>
      </c>
      <c r="Q71" s="141">
        <v>4</v>
      </c>
    </row>
    <row r="72" spans="1:17" ht="300" x14ac:dyDescent="0.25">
      <c r="A72" s="136" t="s">
        <v>138</v>
      </c>
      <c r="B72" s="137">
        <v>2</v>
      </c>
      <c r="C72" s="138">
        <v>3.2258064516129031E-2</v>
      </c>
      <c r="D72" s="139">
        <v>5</v>
      </c>
      <c r="E72" s="138">
        <v>8.0645161290322578E-2</v>
      </c>
      <c r="F72" s="139">
        <v>15</v>
      </c>
      <c r="G72" s="138">
        <v>0.24193548387096775</v>
      </c>
      <c r="H72" s="139">
        <v>27</v>
      </c>
      <c r="I72" s="138">
        <v>0.43548387096774194</v>
      </c>
      <c r="J72" s="139">
        <v>13</v>
      </c>
      <c r="K72" s="138">
        <v>0.20967741935483872</v>
      </c>
      <c r="L72" s="139">
        <v>62</v>
      </c>
      <c r="M72" s="138">
        <v>1</v>
      </c>
      <c r="N72" s="140">
        <v>3.7096774193548385</v>
      </c>
      <c r="O72" s="140">
        <v>0.9981474114035418</v>
      </c>
      <c r="P72" s="139">
        <v>4</v>
      </c>
      <c r="Q72" s="141">
        <v>4</v>
      </c>
    </row>
    <row r="73" spans="1:17" ht="192" x14ac:dyDescent="0.25">
      <c r="A73" s="136" t="s">
        <v>139</v>
      </c>
      <c r="B73" s="137">
        <v>1</v>
      </c>
      <c r="C73" s="138">
        <v>1.5151515151515152E-2</v>
      </c>
      <c r="D73" s="139">
        <v>1</v>
      </c>
      <c r="E73" s="138">
        <v>1.5151515151515152E-2</v>
      </c>
      <c r="F73" s="139">
        <v>8</v>
      </c>
      <c r="G73" s="138">
        <v>0.12121212121212122</v>
      </c>
      <c r="H73" s="139">
        <v>36</v>
      </c>
      <c r="I73" s="138">
        <v>0.54545454545454541</v>
      </c>
      <c r="J73" s="139">
        <v>20</v>
      </c>
      <c r="K73" s="138">
        <v>0.30303030303030304</v>
      </c>
      <c r="L73" s="139">
        <v>66</v>
      </c>
      <c r="M73" s="138">
        <v>1</v>
      </c>
      <c r="N73" s="140">
        <v>4.1060606060606055</v>
      </c>
      <c r="O73" s="140">
        <v>0.78698622564014364</v>
      </c>
      <c r="P73" s="139">
        <v>4</v>
      </c>
      <c r="Q73" s="141">
        <v>4</v>
      </c>
    </row>
    <row r="74" spans="1:17" ht="144" x14ac:dyDescent="0.25">
      <c r="A74" s="136" t="s">
        <v>140</v>
      </c>
      <c r="B74" s="137">
        <v>1</v>
      </c>
      <c r="C74" s="138">
        <v>1.5151515151515152E-2</v>
      </c>
      <c r="D74" s="139">
        <v>1</v>
      </c>
      <c r="E74" s="138">
        <v>1.5151515151515152E-2</v>
      </c>
      <c r="F74" s="139">
        <v>8</v>
      </c>
      <c r="G74" s="138">
        <v>0.12121212121212122</v>
      </c>
      <c r="H74" s="139">
        <v>29</v>
      </c>
      <c r="I74" s="138">
        <v>0.43939393939393939</v>
      </c>
      <c r="J74" s="139">
        <v>27</v>
      </c>
      <c r="K74" s="138">
        <v>0.40909090909090912</v>
      </c>
      <c r="L74" s="139">
        <v>66</v>
      </c>
      <c r="M74" s="138">
        <v>1</v>
      </c>
      <c r="N74" s="140">
        <v>4.212121212121211</v>
      </c>
      <c r="O74" s="140">
        <v>0.83233039880440063</v>
      </c>
      <c r="P74" s="139">
        <v>4</v>
      </c>
      <c r="Q74" s="141">
        <v>4</v>
      </c>
    </row>
    <row r="75" spans="1:17" ht="132" x14ac:dyDescent="0.25">
      <c r="A75" s="136" t="s">
        <v>141</v>
      </c>
      <c r="B75" s="137">
        <v>2</v>
      </c>
      <c r="C75" s="138">
        <v>2.9850746268656712E-2</v>
      </c>
      <c r="D75" s="139">
        <v>1</v>
      </c>
      <c r="E75" s="138">
        <v>1.4925373134328356E-2</v>
      </c>
      <c r="F75" s="139">
        <v>5</v>
      </c>
      <c r="G75" s="138">
        <v>7.4626865671641784E-2</v>
      </c>
      <c r="H75" s="139">
        <v>37</v>
      </c>
      <c r="I75" s="138">
        <v>0.55223880597014929</v>
      </c>
      <c r="J75" s="139">
        <v>22</v>
      </c>
      <c r="K75" s="138">
        <v>0.32835820895522388</v>
      </c>
      <c r="L75" s="139">
        <v>67</v>
      </c>
      <c r="M75" s="138">
        <v>1</v>
      </c>
      <c r="N75" s="140">
        <v>4.1343283582089558</v>
      </c>
      <c r="O75" s="140">
        <v>0.85094461572543711</v>
      </c>
      <c r="P75" s="139">
        <v>4</v>
      </c>
      <c r="Q75" s="141">
        <v>4</v>
      </c>
    </row>
    <row r="76" spans="1:17" ht="288" x14ac:dyDescent="0.25">
      <c r="A76" s="136" t="s">
        <v>142</v>
      </c>
      <c r="B76" s="137">
        <v>2</v>
      </c>
      <c r="C76" s="138">
        <v>3.1746031746031744E-2</v>
      </c>
      <c r="D76" s="139">
        <v>3</v>
      </c>
      <c r="E76" s="138">
        <v>4.7619047619047616E-2</v>
      </c>
      <c r="F76" s="139">
        <v>18</v>
      </c>
      <c r="G76" s="138">
        <v>0.2857142857142857</v>
      </c>
      <c r="H76" s="139">
        <v>26</v>
      </c>
      <c r="I76" s="138">
        <v>0.41269841269841268</v>
      </c>
      <c r="J76" s="139">
        <v>14</v>
      </c>
      <c r="K76" s="138">
        <v>0.22222222222222221</v>
      </c>
      <c r="L76" s="139">
        <v>63</v>
      </c>
      <c r="M76" s="138">
        <v>1</v>
      </c>
      <c r="N76" s="140">
        <v>3.7460317460317452</v>
      </c>
      <c r="O76" s="140">
        <v>0.96667461197010207</v>
      </c>
      <c r="P76" s="139">
        <v>4</v>
      </c>
      <c r="Q76" s="141">
        <v>4</v>
      </c>
    </row>
    <row r="77" spans="1:17" ht="180" x14ac:dyDescent="0.25">
      <c r="A77" s="136" t="s">
        <v>143</v>
      </c>
      <c r="B77" s="137">
        <v>2</v>
      </c>
      <c r="C77" s="138">
        <v>3.0303030303030304E-2</v>
      </c>
      <c r="D77" s="139">
        <v>5</v>
      </c>
      <c r="E77" s="138">
        <v>7.575757575757576E-2</v>
      </c>
      <c r="F77" s="139">
        <v>12</v>
      </c>
      <c r="G77" s="138">
        <v>0.18181818181818182</v>
      </c>
      <c r="H77" s="139">
        <v>27</v>
      </c>
      <c r="I77" s="138">
        <v>0.40909090909090912</v>
      </c>
      <c r="J77" s="139">
        <v>20</v>
      </c>
      <c r="K77" s="138">
        <v>0.30303030303030304</v>
      </c>
      <c r="L77" s="139">
        <v>66</v>
      </c>
      <c r="M77" s="138">
        <v>1</v>
      </c>
      <c r="N77" s="140">
        <v>3.8787878787878789</v>
      </c>
      <c r="O77" s="140">
        <v>1.0305361041732899</v>
      </c>
      <c r="P77" s="139">
        <v>4</v>
      </c>
      <c r="Q77" s="141">
        <v>4</v>
      </c>
    </row>
    <row r="78" spans="1:17" ht="204" x14ac:dyDescent="0.25">
      <c r="A78" s="136" t="s">
        <v>144</v>
      </c>
      <c r="B78" s="137">
        <v>1</v>
      </c>
      <c r="C78" s="138">
        <v>1.5384615384615385E-2</v>
      </c>
      <c r="D78" s="139">
        <v>2</v>
      </c>
      <c r="E78" s="138">
        <v>3.0769230769230771E-2</v>
      </c>
      <c r="F78" s="139">
        <v>13</v>
      </c>
      <c r="G78" s="138">
        <v>0.2</v>
      </c>
      <c r="H78" s="139">
        <v>30</v>
      </c>
      <c r="I78" s="138">
        <v>0.46153846153846151</v>
      </c>
      <c r="J78" s="139">
        <v>19</v>
      </c>
      <c r="K78" s="138">
        <v>0.29230769230769232</v>
      </c>
      <c r="L78" s="139">
        <v>65</v>
      </c>
      <c r="M78" s="138">
        <v>1</v>
      </c>
      <c r="N78" s="140">
        <v>3.9846153846153838</v>
      </c>
      <c r="O78" s="140">
        <v>0.87486262657894776</v>
      </c>
      <c r="P78" s="139">
        <v>4</v>
      </c>
      <c r="Q78" s="141">
        <v>4</v>
      </c>
    </row>
    <row r="79" spans="1:17" ht="240.75" thickBot="1" x14ac:dyDescent="0.3">
      <c r="A79" s="142" t="s">
        <v>145</v>
      </c>
      <c r="B79" s="143">
        <v>1</v>
      </c>
      <c r="C79" s="144">
        <v>1.5151515151515152E-2</v>
      </c>
      <c r="D79" s="145">
        <v>6</v>
      </c>
      <c r="E79" s="144">
        <v>9.0909090909090912E-2</v>
      </c>
      <c r="F79" s="145">
        <v>20</v>
      </c>
      <c r="G79" s="144">
        <v>0.30303030303030304</v>
      </c>
      <c r="H79" s="145">
        <v>35</v>
      </c>
      <c r="I79" s="144">
        <v>0.53030303030303028</v>
      </c>
      <c r="J79" s="145">
        <v>4</v>
      </c>
      <c r="K79" s="144">
        <v>6.0606060606060608E-2</v>
      </c>
      <c r="L79" s="145">
        <v>66</v>
      </c>
      <c r="M79" s="144">
        <v>1</v>
      </c>
      <c r="N79" s="146">
        <v>3.5303030303030307</v>
      </c>
      <c r="O79" s="146">
        <v>0.80803078710761533</v>
      </c>
      <c r="P79" s="145">
        <v>4</v>
      </c>
      <c r="Q79" s="147">
        <v>4</v>
      </c>
    </row>
    <row r="157" spans="1:17" ht="15.75" thickBot="1" x14ac:dyDescent="0.3"/>
    <row r="158" spans="1:17" ht="15.75" thickBot="1" x14ac:dyDescent="0.3">
      <c r="A158" s="55" t="s">
        <v>93</v>
      </c>
      <c r="B158" s="274" t="s">
        <v>107</v>
      </c>
      <c r="C158" s="275"/>
      <c r="D158" s="276" t="s">
        <v>108</v>
      </c>
      <c r="E158" s="275"/>
      <c r="F158" s="276" t="s">
        <v>109</v>
      </c>
      <c r="G158" s="275"/>
      <c r="H158" s="276" t="s">
        <v>110</v>
      </c>
      <c r="I158" s="275"/>
      <c r="J158" s="276" t="s">
        <v>111</v>
      </c>
      <c r="K158" s="275"/>
      <c r="L158" s="265" t="s">
        <v>94</v>
      </c>
      <c r="M158" s="266"/>
      <c r="N158" s="266"/>
      <c r="O158" s="266"/>
      <c r="P158" s="266"/>
      <c r="Q158" s="267"/>
    </row>
    <row r="159" spans="1:17" x14ac:dyDescent="0.25">
      <c r="A159" s="56">
        <v>1</v>
      </c>
      <c r="B159" s="57">
        <v>1</v>
      </c>
      <c r="C159" s="58">
        <v>2.7700831024930748E-3</v>
      </c>
      <c r="D159" s="59">
        <v>7</v>
      </c>
      <c r="E159" s="58">
        <v>1.9390581717451522E-2</v>
      </c>
      <c r="F159" s="59">
        <v>43</v>
      </c>
      <c r="G159" s="58">
        <v>0.11911357340720223</v>
      </c>
      <c r="H159" s="59">
        <v>173</v>
      </c>
      <c r="I159" s="58">
        <v>0.47922437673130197</v>
      </c>
      <c r="J159" s="59">
        <v>137</v>
      </c>
      <c r="K159" s="58">
        <v>0.37950138504155129</v>
      </c>
      <c r="L159" s="59">
        <v>361</v>
      </c>
      <c r="M159" s="58">
        <v>1</v>
      </c>
      <c r="N159" s="60">
        <v>4.2132963988919681</v>
      </c>
      <c r="O159" s="60">
        <v>0.74642886333178038</v>
      </c>
      <c r="P159" s="59">
        <v>4</v>
      </c>
      <c r="Q159" s="61">
        <v>4</v>
      </c>
    </row>
    <row r="160" spans="1:17" x14ac:dyDescent="0.25">
      <c r="A160" s="62">
        <v>2</v>
      </c>
      <c r="B160" s="63">
        <v>2</v>
      </c>
      <c r="C160" s="64">
        <v>5.5710306406685237E-3</v>
      </c>
      <c r="D160" s="65">
        <v>13</v>
      </c>
      <c r="E160" s="64">
        <v>3.6211699164345405E-2</v>
      </c>
      <c r="F160" s="65">
        <v>60</v>
      </c>
      <c r="G160" s="64">
        <v>0.16713091922005571</v>
      </c>
      <c r="H160" s="65">
        <v>176</v>
      </c>
      <c r="I160" s="64">
        <v>0.49025069637883006</v>
      </c>
      <c r="J160" s="65">
        <v>108</v>
      </c>
      <c r="K160" s="64">
        <v>0.30083565459610029</v>
      </c>
      <c r="L160" s="65">
        <v>359</v>
      </c>
      <c r="M160" s="64">
        <v>1</v>
      </c>
      <c r="N160" s="66">
        <v>4.0445682451253457</v>
      </c>
      <c r="O160" s="66">
        <v>0.81413303114210545</v>
      </c>
      <c r="P160" s="65">
        <v>4</v>
      </c>
      <c r="Q160" s="67">
        <v>4</v>
      </c>
    </row>
    <row r="161" spans="1:17" x14ac:dyDescent="0.25">
      <c r="A161" s="62">
        <v>3</v>
      </c>
      <c r="B161" s="63">
        <v>5</v>
      </c>
      <c r="C161" s="64">
        <v>1.3850415512465375E-2</v>
      </c>
      <c r="D161" s="65">
        <v>24</v>
      </c>
      <c r="E161" s="64">
        <v>6.6481994459833785E-2</v>
      </c>
      <c r="F161" s="65">
        <v>79</v>
      </c>
      <c r="G161" s="64">
        <v>0.21883656509695293</v>
      </c>
      <c r="H161" s="65">
        <v>182</v>
      </c>
      <c r="I161" s="64">
        <v>0.50415512465373957</v>
      </c>
      <c r="J161" s="65">
        <v>71</v>
      </c>
      <c r="K161" s="64">
        <v>0.19667590027700832</v>
      </c>
      <c r="L161" s="65">
        <v>361</v>
      </c>
      <c r="M161" s="64">
        <v>1</v>
      </c>
      <c r="N161" s="66">
        <v>3.8033240997229907</v>
      </c>
      <c r="O161" s="66">
        <v>0.87723684100882704</v>
      </c>
      <c r="P161" s="65">
        <v>4</v>
      </c>
      <c r="Q161" s="67">
        <v>4</v>
      </c>
    </row>
    <row r="162" spans="1:17" ht="15.75" thickBot="1" x14ac:dyDescent="0.3">
      <c r="A162" s="62">
        <v>4</v>
      </c>
      <c r="B162" s="63">
        <v>12</v>
      </c>
      <c r="C162" s="64">
        <v>3.3613445378151259E-2</v>
      </c>
      <c r="D162" s="65">
        <v>45</v>
      </c>
      <c r="E162" s="64">
        <v>0.12605042016806722</v>
      </c>
      <c r="F162" s="65">
        <v>105</v>
      </c>
      <c r="G162" s="64">
        <v>0.29411764705882354</v>
      </c>
      <c r="H162" s="65">
        <v>142</v>
      </c>
      <c r="I162" s="64">
        <v>0.39775910364145661</v>
      </c>
      <c r="J162" s="65">
        <v>53</v>
      </c>
      <c r="K162" s="64">
        <v>0.1484593837535014</v>
      </c>
      <c r="L162" s="65">
        <v>357</v>
      </c>
      <c r="M162" s="64">
        <v>1</v>
      </c>
      <c r="N162" s="66">
        <v>3.5014005602240901</v>
      </c>
      <c r="O162" s="66">
        <v>1.0017530977621631</v>
      </c>
      <c r="P162" s="65">
        <v>4</v>
      </c>
      <c r="Q162" s="67">
        <v>4</v>
      </c>
    </row>
    <row r="163" spans="1:17" x14ac:dyDescent="0.25">
      <c r="A163" s="56">
        <v>5</v>
      </c>
      <c r="B163" s="63">
        <v>9</v>
      </c>
      <c r="C163" s="64">
        <v>2.5069637883008356E-2</v>
      </c>
      <c r="D163" s="65">
        <v>22</v>
      </c>
      <c r="E163" s="64">
        <v>6.1281337047353758E-2</v>
      </c>
      <c r="F163" s="65">
        <v>74</v>
      </c>
      <c r="G163" s="64">
        <v>0.2061281337047354</v>
      </c>
      <c r="H163" s="65">
        <v>172</v>
      </c>
      <c r="I163" s="64">
        <v>0.47910863509749307</v>
      </c>
      <c r="J163" s="65">
        <v>82</v>
      </c>
      <c r="K163" s="64">
        <v>0.22841225626740946</v>
      </c>
      <c r="L163" s="65">
        <v>359</v>
      </c>
      <c r="M163" s="64">
        <v>1</v>
      </c>
      <c r="N163" s="66">
        <v>3.8245125348189419</v>
      </c>
      <c r="O163" s="66">
        <v>0.93645040268346014</v>
      </c>
      <c r="P163" s="65">
        <v>4</v>
      </c>
      <c r="Q163" s="67">
        <v>4</v>
      </c>
    </row>
    <row r="164" spans="1:17" x14ac:dyDescent="0.25">
      <c r="A164" s="62">
        <v>6</v>
      </c>
      <c r="B164" s="63">
        <v>9</v>
      </c>
      <c r="C164" s="64">
        <v>2.5210084033613446E-2</v>
      </c>
      <c r="D164" s="65">
        <v>14</v>
      </c>
      <c r="E164" s="64">
        <v>3.9215686274509803E-2</v>
      </c>
      <c r="F164" s="65">
        <v>69</v>
      </c>
      <c r="G164" s="64">
        <v>0.19327731092436973</v>
      </c>
      <c r="H164" s="65">
        <v>188</v>
      </c>
      <c r="I164" s="64">
        <v>0.5266106442577031</v>
      </c>
      <c r="J164" s="65">
        <v>77</v>
      </c>
      <c r="K164" s="64">
        <v>0.21568627450980393</v>
      </c>
      <c r="L164" s="65">
        <v>357</v>
      </c>
      <c r="M164" s="64">
        <v>1</v>
      </c>
      <c r="N164" s="66">
        <v>3.8683473389355725</v>
      </c>
      <c r="O164" s="66">
        <v>0.88179516355979715</v>
      </c>
      <c r="P164" s="65">
        <v>4</v>
      </c>
      <c r="Q164" s="67">
        <v>4</v>
      </c>
    </row>
    <row r="165" spans="1:17" x14ac:dyDescent="0.25">
      <c r="A165" s="62">
        <v>7</v>
      </c>
      <c r="B165" s="63">
        <v>19</v>
      </c>
      <c r="C165" s="64">
        <v>5.3824362606232301E-2</v>
      </c>
      <c r="D165" s="65">
        <v>39</v>
      </c>
      <c r="E165" s="64">
        <v>0.11048158640226628</v>
      </c>
      <c r="F165" s="65">
        <v>113</v>
      </c>
      <c r="G165" s="64">
        <v>0.32011331444759206</v>
      </c>
      <c r="H165" s="65">
        <v>131</v>
      </c>
      <c r="I165" s="64">
        <v>0.37110481586402266</v>
      </c>
      <c r="J165" s="65">
        <v>51</v>
      </c>
      <c r="K165" s="64">
        <v>0.14447592067988668</v>
      </c>
      <c r="L165" s="65">
        <v>353</v>
      </c>
      <c r="M165" s="64">
        <v>1</v>
      </c>
      <c r="N165" s="66">
        <v>3.4419263456090663</v>
      </c>
      <c r="O165" s="66">
        <v>1.0404592109062323</v>
      </c>
      <c r="P165" s="65">
        <v>4</v>
      </c>
      <c r="Q165" s="67">
        <v>4</v>
      </c>
    </row>
    <row r="166" spans="1:17" ht="15.75" thickBot="1" x14ac:dyDescent="0.3">
      <c r="A166" s="62">
        <v>8</v>
      </c>
      <c r="B166" s="63">
        <v>20</v>
      </c>
      <c r="C166" s="64">
        <v>5.6338028169014079E-2</v>
      </c>
      <c r="D166" s="65">
        <v>45</v>
      </c>
      <c r="E166" s="64">
        <v>0.12676056338028169</v>
      </c>
      <c r="F166" s="65">
        <v>106</v>
      </c>
      <c r="G166" s="64">
        <v>0.29859154929577464</v>
      </c>
      <c r="H166" s="65">
        <v>144</v>
      </c>
      <c r="I166" s="64">
        <v>0.40563380281690142</v>
      </c>
      <c r="J166" s="65">
        <v>40</v>
      </c>
      <c r="K166" s="64">
        <v>0.11267605633802816</v>
      </c>
      <c r="L166" s="65">
        <v>355</v>
      </c>
      <c r="M166" s="64">
        <v>1</v>
      </c>
      <c r="N166" s="66">
        <v>3.3915492957746478</v>
      </c>
      <c r="O166" s="66">
        <v>1.0286498307285996</v>
      </c>
      <c r="P166" s="65">
        <v>4</v>
      </c>
      <c r="Q166" s="67">
        <v>4</v>
      </c>
    </row>
    <row r="167" spans="1:17" x14ac:dyDescent="0.25">
      <c r="A167" s="56">
        <v>9</v>
      </c>
      <c r="B167" s="63">
        <v>24</v>
      </c>
      <c r="C167" s="64">
        <v>6.6666666666666666E-2</v>
      </c>
      <c r="D167" s="65">
        <v>48</v>
      </c>
      <c r="E167" s="64">
        <v>0.13333333333333333</v>
      </c>
      <c r="F167" s="65">
        <v>79</v>
      </c>
      <c r="G167" s="64">
        <v>0.21944444444444444</v>
      </c>
      <c r="H167" s="65">
        <v>135</v>
      </c>
      <c r="I167" s="64">
        <v>0.375</v>
      </c>
      <c r="J167" s="65">
        <v>74</v>
      </c>
      <c r="K167" s="64">
        <v>0.20555555555555557</v>
      </c>
      <c r="L167" s="65">
        <v>360</v>
      </c>
      <c r="M167" s="64">
        <v>1</v>
      </c>
      <c r="N167" s="66">
        <v>3.5194444444444457</v>
      </c>
      <c r="O167" s="66">
        <v>1.1537318507931162</v>
      </c>
      <c r="P167" s="65">
        <v>4</v>
      </c>
      <c r="Q167" s="67">
        <v>4</v>
      </c>
    </row>
    <row r="168" spans="1:17" x14ac:dyDescent="0.25">
      <c r="A168" s="62">
        <v>10</v>
      </c>
      <c r="B168" s="63">
        <v>4</v>
      </c>
      <c r="C168" s="64">
        <v>1.1111111111111112E-2</v>
      </c>
      <c r="D168" s="65">
        <v>33</v>
      </c>
      <c r="E168" s="64">
        <v>9.166666666666666E-2</v>
      </c>
      <c r="F168" s="65">
        <v>63</v>
      </c>
      <c r="G168" s="64">
        <v>0.17499999999999999</v>
      </c>
      <c r="H168" s="65">
        <v>171</v>
      </c>
      <c r="I168" s="64">
        <v>0.47499999999999998</v>
      </c>
      <c r="J168" s="65">
        <v>89</v>
      </c>
      <c r="K168" s="64">
        <v>0.2472222222222222</v>
      </c>
      <c r="L168" s="65">
        <v>360</v>
      </c>
      <c r="M168" s="64">
        <v>1</v>
      </c>
      <c r="N168" s="66">
        <v>3.8555555555555565</v>
      </c>
      <c r="O168" s="66">
        <v>0.93297512691080398</v>
      </c>
      <c r="P168" s="65">
        <v>4</v>
      </c>
      <c r="Q168" s="67">
        <v>4</v>
      </c>
    </row>
    <row r="169" spans="1:17" x14ac:dyDescent="0.25">
      <c r="A169" s="62">
        <v>11</v>
      </c>
      <c r="B169" s="63">
        <v>4</v>
      </c>
      <c r="C169" s="64">
        <v>1.1173184357541898E-2</v>
      </c>
      <c r="D169" s="65">
        <v>16</v>
      </c>
      <c r="E169" s="64">
        <v>4.4692737430167592E-2</v>
      </c>
      <c r="F169" s="65">
        <v>69</v>
      </c>
      <c r="G169" s="64">
        <v>0.19273743016759778</v>
      </c>
      <c r="H169" s="65">
        <v>184</v>
      </c>
      <c r="I169" s="64">
        <v>0.51396648044692739</v>
      </c>
      <c r="J169" s="65">
        <v>85</v>
      </c>
      <c r="K169" s="64">
        <v>0.23743016759776536</v>
      </c>
      <c r="L169" s="65">
        <v>358</v>
      </c>
      <c r="M169" s="64">
        <v>1</v>
      </c>
      <c r="N169" s="66">
        <v>3.9217877094972087</v>
      </c>
      <c r="O169" s="66">
        <v>0.83985135383780729</v>
      </c>
      <c r="P169" s="65">
        <v>4</v>
      </c>
      <c r="Q169" s="67">
        <v>4</v>
      </c>
    </row>
    <row r="170" spans="1:17" ht="15.75" thickBot="1" x14ac:dyDescent="0.3">
      <c r="A170" s="62">
        <v>12</v>
      </c>
      <c r="B170" s="63">
        <v>14</v>
      </c>
      <c r="C170" s="64">
        <v>3.888888888888889E-2</v>
      </c>
      <c r="D170" s="65">
        <v>32</v>
      </c>
      <c r="E170" s="64">
        <v>8.8888888888888892E-2</v>
      </c>
      <c r="F170" s="65">
        <v>82</v>
      </c>
      <c r="G170" s="64">
        <v>0.22777777777777777</v>
      </c>
      <c r="H170" s="65">
        <v>172</v>
      </c>
      <c r="I170" s="64">
        <v>0.4777777777777778</v>
      </c>
      <c r="J170" s="65">
        <v>60</v>
      </c>
      <c r="K170" s="64">
        <v>0.16666666666666669</v>
      </c>
      <c r="L170" s="65">
        <v>360</v>
      </c>
      <c r="M170" s="64">
        <v>1</v>
      </c>
      <c r="N170" s="66">
        <v>3.6444444444444435</v>
      </c>
      <c r="O170" s="66">
        <v>0.9880749817736163</v>
      </c>
      <c r="P170" s="65">
        <v>4</v>
      </c>
      <c r="Q170" s="67">
        <v>4</v>
      </c>
    </row>
    <row r="171" spans="1:17" x14ac:dyDescent="0.25">
      <c r="A171" s="56">
        <v>13</v>
      </c>
      <c r="B171" s="63">
        <v>7</v>
      </c>
      <c r="C171" s="64">
        <v>2.0231213872832374E-2</v>
      </c>
      <c r="D171" s="65">
        <v>47</v>
      </c>
      <c r="E171" s="64">
        <v>0.13583815028901733</v>
      </c>
      <c r="F171" s="65">
        <v>95</v>
      </c>
      <c r="G171" s="64">
        <v>0.27456647398843931</v>
      </c>
      <c r="H171" s="65">
        <v>143</v>
      </c>
      <c r="I171" s="64">
        <v>0.41329479768786131</v>
      </c>
      <c r="J171" s="65">
        <v>54</v>
      </c>
      <c r="K171" s="64">
        <v>0.15606936416184972</v>
      </c>
      <c r="L171" s="65">
        <v>346</v>
      </c>
      <c r="M171" s="64">
        <v>1</v>
      </c>
      <c r="N171" s="66">
        <v>3.5491329479768798</v>
      </c>
      <c r="O171" s="66">
        <v>0.97752236326306186</v>
      </c>
      <c r="P171" s="65">
        <v>4</v>
      </c>
      <c r="Q171" s="67">
        <v>4</v>
      </c>
    </row>
    <row r="172" spans="1:17" x14ac:dyDescent="0.25">
      <c r="A172" s="62">
        <v>14</v>
      </c>
      <c r="B172" s="63">
        <v>16</v>
      </c>
      <c r="C172" s="64">
        <v>4.5454545454545456E-2</v>
      </c>
      <c r="D172" s="65">
        <v>50</v>
      </c>
      <c r="E172" s="64">
        <v>0.14204545454545456</v>
      </c>
      <c r="F172" s="65">
        <v>102</v>
      </c>
      <c r="G172" s="64">
        <v>0.28977272727272729</v>
      </c>
      <c r="H172" s="65">
        <v>133</v>
      </c>
      <c r="I172" s="64">
        <v>0.37784090909090906</v>
      </c>
      <c r="J172" s="65">
        <v>51</v>
      </c>
      <c r="K172" s="64">
        <v>0.14488636363636365</v>
      </c>
      <c r="L172" s="65">
        <v>352</v>
      </c>
      <c r="M172" s="64">
        <v>1</v>
      </c>
      <c r="N172" s="66">
        <v>3.4346590909090922</v>
      </c>
      <c r="O172" s="66">
        <v>1.0466295914426946</v>
      </c>
      <c r="P172" s="65">
        <v>4</v>
      </c>
      <c r="Q172" s="67">
        <v>4</v>
      </c>
    </row>
    <row r="173" spans="1:17" x14ac:dyDescent="0.25">
      <c r="A173" s="62">
        <v>15</v>
      </c>
      <c r="B173" s="63">
        <v>6</v>
      </c>
      <c r="C173" s="64">
        <v>1.7241379310344827E-2</v>
      </c>
      <c r="D173" s="65">
        <v>30</v>
      </c>
      <c r="E173" s="64">
        <v>8.6206896551724144E-2</v>
      </c>
      <c r="F173" s="65">
        <v>85</v>
      </c>
      <c r="G173" s="64">
        <v>0.2442528735632184</v>
      </c>
      <c r="H173" s="65">
        <v>156</v>
      </c>
      <c r="I173" s="64">
        <v>0.44827586206896552</v>
      </c>
      <c r="J173" s="65">
        <v>71</v>
      </c>
      <c r="K173" s="64">
        <v>0.20402298850574713</v>
      </c>
      <c r="L173" s="65">
        <v>348</v>
      </c>
      <c r="M173" s="64">
        <v>1</v>
      </c>
      <c r="N173" s="66">
        <v>3.7356321839080469</v>
      </c>
      <c r="O173" s="66">
        <v>0.9385717288827965</v>
      </c>
      <c r="P173" s="65">
        <v>4</v>
      </c>
      <c r="Q173" s="67">
        <v>4</v>
      </c>
    </row>
    <row r="174" spans="1:17" ht="15.75" thickBot="1" x14ac:dyDescent="0.3">
      <c r="A174" s="62">
        <v>16</v>
      </c>
      <c r="B174" s="63">
        <v>4</v>
      </c>
      <c r="C174" s="64">
        <v>1.1764705882352941E-2</v>
      </c>
      <c r="D174" s="65">
        <v>13</v>
      </c>
      <c r="E174" s="64">
        <v>3.8235294117647062E-2</v>
      </c>
      <c r="F174" s="65">
        <v>92</v>
      </c>
      <c r="G174" s="64">
        <v>0.27058823529411763</v>
      </c>
      <c r="H174" s="65">
        <v>185</v>
      </c>
      <c r="I174" s="64">
        <v>0.54411764705882359</v>
      </c>
      <c r="J174" s="65">
        <v>46</v>
      </c>
      <c r="K174" s="64">
        <v>0.13529411764705881</v>
      </c>
      <c r="L174" s="65">
        <v>340</v>
      </c>
      <c r="M174" s="64">
        <v>1</v>
      </c>
      <c r="N174" s="66">
        <v>3.7529411764705873</v>
      </c>
      <c r="O174" s="66">
        <v>0.77810574544971478</v>
      </c>
      <c r="P174" s="65">
        <v>4</v>
      </c>
      <c r="Q174" s="67">
        <v>4</v>
      </c>
    </row>
    <row r="175" spans="1:17" x14ac:dyDescent="0.25">
      <c r="A175" s="56">
        <v>17</v>
      </c>
      <c r="B175" s="63">
        <v>12</v>
      </c>
      <c r="C175" s="64">
        <v>3.4682080924855495E-2</v>
      </c>
      <c r="D175" s="65">
        <v>28</v>
      </c>
      <c r="E175" s="64">
        <v>8.0924855491329495E-2</v>
      </c>
      <c r="F175" s="65">
        <v>115</v>
      </c>
      <c r="G175" s="64">
        <v>0.33236994219653176</v>
      </c>
      <c r="H175" s="65">
        <v>144</v>
      </c>
      <c r="I175" s="64">
        <v>0.41618497109826591</v>
      </c>
      <c r="J175" s="65">
        <v>47</v>
      </c>
      <c r="K175" s="64">
        <v>0.13583815028901733</v>
      </c>
      <c r="L175" s="65">
        <v>346</v>
      </c>
      <c r="M175" s="64">
        <v>1</v>
      </c>
      <c r="N175" s="66">
        <v>3.5375722543352612</v>
      </c>
      <c r="O175" s="66">
        <v>0.94487413576906509</v>
      </c>
      <c r="P175" s="65">
        <v>4</v>
      </c>
      <c r="Q175" s="67">
        <v>4</v>
      </c>
    </row>
    <row r="176" spans="1:17" x14ac:dyDescent="0.25">
      <c r="A176" s="62">
        <v>18</v>
      </c>
      <c r="B176" s="63">
        <v>12</v>
      </c>
      <c r="C176" s="64">
        <v>3.4188034188034185E-2</v>
      </c>
      <c r="D176" s="65">
        <v>36</v>
      </c>
      <c r="E176" s="64">
        <v>0.10256410256410257</v>
      </c>
      <c r="F176" s="65">
        <v>116</v>
      </c>
      <c r="G176" s="64">
        <v>0.33048433048433046</v>
      </c>
      <c r="H176" s="65">
        <v>138</v>
      </c>
      <c r="I176" s="64">
        <v>0.39316239316239321</v>
      </c>
      <c r="J176" s="65">
        <v>49</v>
      </c>
      <c r="K176" s="64">
        <v>0.1396011396011396</v>
      </c>
      <c r="L176" s="65">
        <v>351</v>
      </c>
      <c r="M176" s="64">
        <v>1</v>
      </c>
      <c r="N176" s="66">
        <v>3.5014245014245029</v>
      </c>
      <c r="O176" s="66">
        <v>0.97063938831103591</v>
      </c>
      <c r="P176" s="65">
        <v>4</v>
      </c>
      <c r="Q176" s="67">
        <v>4</v>
      </c>
    </row>
    <row r="177" spans="1:17" x14ac:dyDescent="0.25">
      <c r="A177" s="62">
        <v>19</v>
      </c>
      <c r="B177" s="63">
        <v>28</v>
      </c>
      <c r="C177" s="64">
        <v>8.069164265129683E-2</v>
      </c>
      <c r="D177" s="65">
        <v>76</v>
      </c>
      <c r="E177" s="64">
        <v>0.21902017291066284</v>
      </c>
      <c r="F177" s="65">
        <v>107</v>
      </c>
      <c r="G177" s="64">
        <v>0.30835734870317</v>
      </c>
      <c r="H177" s="65">
        <v>107</v>
      </c>
      <c r="I177" s="64">
        <v>0.30835734870317</v>
      </c>
      <c r="J177" s="65">
        <v>29</v>
      </c>
      <c r="K177" s="64">
        <v>8.3573487031700283E-2</v>
      </c>
      <c r="L177" s="65">
        <v>347</v>
      </c>
      <c r="M177" s="64">
        <v>1</v>
      </c>
      <c r="N177" s="66">
        <v>3.0951008645533133</v>
      </c>
      <c r="O177" s="66">
        <v>1.0857213998098363</v>
      </c>
      <c r="P177" s="65">
        <v>3</v>
      </c>
      <c r="Q177" s="67">
        <v>3</v>
      </c>
    </row>
    <row r="178" spans="1:17" ht="15.75" thickBot="1" x14ac:dyDescent="0.3">
      <c r="A178" s="62">
        <v>20</v>
      </c>
      <c r="B178" s="63">
        <v>24</v>
      </c>
      <c r="C178" s="64">
        <v>6.9164265129682989E-2</v>
      </c>
      <c r="D178" s="65">
        <v>74</v>
      </c>
      <c r="E178" s="64">
        <v>0.2132564841498559</v>
      </c>
      <c r="F178" s="65">
        <v>101</v>
      </c>
      <c r="G178" s="64">
        <v>0.29106628242074928</v>
      </c>
      <c r="H178" s="65">
        <v>119</v>
      </c>
      <c r="I178" s="64">
        <v>0.34293948126801155</v>
      </c>
      <c r="J178" s="65">
        <v>29</v>
      </c>
      <c r="K178" s="64">
        <v>8.3573487031700283E-2</v>
      </c>
      <c r="L178" s="65">
        <v>347</v>
      </c>
      <c r="M178" s="64">
        <v>1</v>
      </c>
      <c r="N178" s="66">
        <v>3.1585014409221897</v>
      </c>
      <c r="O178" s="66">
        <v>1.0701985402066034</v>
      </c>
      <c r="P178" s="65">
        <v>3</v>
      </c>
      <c r="Q178" s="67">
        <v>4</v>
      </c>
    </row>
    <row r="179" spans="1:17" x14ac:dyDescent="0.25">
      <c r="A179" s="56">
        <v>21</v>
      </c>
      <c r="B179" s="63">
        <v>8</v>
      </c>
      <c r="C179" s="64">
        <v>2.2922636103151862E-2</v>
      </c>
      <c r="D179" s="65">
        <v>37</v>
      </c>
      <c r="E179" s="64">
        <v>0.10601719197707736</v>
      </c>
      <c r="F179" s="65">
        <v>110</v>
      </c>
      <c r="G179" s="64">
        <v>0.31518624641833809</v>
      </c>
      <c r="H179" s="65">
        <v>151</v>
      </c>
      <c r="I179" s="64">
        <v>0.43266475644699143</v>
      </c>
      <c r="J179" s="65">
        <v>43</v>
      </c>
      <c r="K179" s="64">
        <v>0.12320916905444125</v>
      </c>
      <c r="L179" s="65">
        <v>349</v>
      </c>
      <c r="M179" s="64">
        <v>1</v>
      </c>
      <c r="N179" s="66">
        <v>3.5272206303724922</v>
      </c>
      <c r="O179" s="66">
        <v>0.92069346055503065</v>
      </c>
      <c r="P179" s="65">
        <v>4</v>
      </c>
      <c r="Q179" s="67">
        <v>4</v>
      </c>
    </row>
    <row r="180" spans="1:17" x14ac:dyDescent="0.25">
      <c r="A180" s="62">
        <v>22</v>
      </c>
      <c r="B180" s="63">
        <v>10</v>
      </c>
      <c r="C180" s="64">
        <v>2.9069767441860465E-2</v>
      </c>
      <c r="D180" s="65">
        <v>41</v>
      </c>
      <c r="E180" s="64">
        <v>0.11918604651162791</v>
      </c>
      <c r="F180" s="65">
        <v>134</v>
      </c>
      <c r="G180" s="64">
        <v>0.38953488372093026</v>
      </c>
      <c r="H180" s="65">
        <v>126</v>
      </c>
      <c r="I180" s="64">
        <v>0.36627906976744184</v>
      </c>
      <c r="J180" s="65">
        <v>33</v>
      </c>
      <c r="K180" s="64">
        <v>9.5930232558139539E-2</v>
      </c>
      <c r="L180" s="65">
        <v>344</v>
      </c>
      <c r="M180" s="64">
        <v>1</v>
      </c>
      <c r="N180" s="66">
        <v>3.3808139534883721</v>
      </c>
      <c r="O180" s="66">
        <v>0.91809374714736391</v>
      </c>
      <c r="P180" s="65">
        <v>3</v>
      </c>
      <c r="Q180" s="67">
        <v>3</v>
      </c>
    </row>
    <row r="181" spans="1:17" x14ac:dyDescent="0.25">
      <c r="A181" s="62">
        <v>23</v>
      </c>
      <c r="B181" s="63">
        <v>20</v>
      </c>
      <c r="C181" s="64">
        <v>6.25E-2</v>
      </c>
      <c r="D181" s="65">
        <v>44</v>
      </c>
      <c r="E181" s="64">
        <v>0.13750000000000001</v>
      </c>
      <c r="F181" s="65">
        <v>143</v>
      </c>
      <c r="G181" s="64">
        <v>0.44687500000000002</v>
      </c>
      <c r="H181" s="65">
        <v>93</v>
      </c>
      <c r="I181" s="64">
        <v>0.29062500000000002</v>
      </c>
      <c r="J181" s="65">
        <v>20</v>
      </c>
      <c r="K181" s="64">
        <v>6.25E-2</v>
      </c>
      <c r="L181" s="65">
        <v>320</v>
      </c>
      <c r="M181" s="64">
        <v>1</v>
      </c>
      <c r="N181" s="66">
        <v>3.1531250000000006</v>
      </c>
      <c r="O181" s="66">
        <v>0.95263514250396131</v>
      </c>
      <c r="P181" s="65">
        <v>3</v>
      </c>
      <c r="Q181" s="67">
        <v>3</v>
      </c>
    </row>
    <row r="182" spans="1:17" ht="15.75" thickBot="1" x14ac:dyDescent="0.3">
      <c r="A182" s="62">
        <v>24</v>
      </c>
      <c r="B182" s="63">
        <v>15</v>
      </c>
      <c r="C182" s="64">
        <v>4.2134831460674163E-2</v>
      </c>
      <c r="D182" s="65">
        <v>23</v>
      </c>
      <c r="E182" s="64">
        <v>6.4606741573033699E-2</v>
      </c>
      <c r="F182" s="65">
        <v>68</v>
      </c>
      <c r="G182" s="64">
        <v>0.1910112359550562</v>
      </c>
      <c r="H182" s="65">
        <v>168</v>
      </c>
      <c r="I182" s="64">
        <v>0.4719101123595506</v>
      </c>
      <c r="J182" s="65">
        <v>82</v>
      </c>
      <c r="K182" s="64">
        <v>0.2303370786516854</v>
      </c>
      <c r="L182" s="65">
        <v>356</v>
      </c>
      <c r="M182" s="64">
        <v>1</v>
      </c>
      <c r="N182" s="66">
        <v>3.7837078651685396</v>
      </c>
      <c r="O182" s="66">
        <v>1.0075007505228777</v>
      </c>
      <c r="P182" s="65">
        <v>4</v>
      </c>
      <c r="Q182" s="67">
        <v>4</v>
      </c>
    </row>
    <row r="183" spans="1:17" x14ac:dyDescent="0.25">
      <c r="A183" s="56">
        <v>25</v>
      </c>
      <c r="B183" s="63">
        <v>14</v>
      </c>
      <c r="C183" s="64">
        <v>3.9325842696629212E-2</v>
      </c>
      <c r="D183" s="65">
        <v>21</v>
      </c>
      <c r="E183" s="64">
        <v>5.8988764044943826E-2</v>
      </c>
      <c r="F183" s="65">
        <v>80</v>
      </c>
      <c r="G183" s="64">
        <v>0.22471910112359553</v>
      </c>
      <c r="H183" s="65">
        <v>160</v>
      </c>
      <c r="I183" s="64">
        <v>0.44943820224719105</v>
      </c>
      <c r="J183" s="65">
        <v>81</v>
      </c>
      <c r="K183" s="64">
        <v>0.22752808988764045</v>
      </c>
      <c r="L183" s="65">
        <v>356</v>
      </c>
      <c r="M183" s="64">
        <v>1</v>
      </c>
      <c r="N183" s="66">
        <v>3.7668539325842714</v>
      </c>
      <c r="O183" s="66">
        <v>0.99526891603421841</v>
      </c>
      <c r="P183" s="65">
        <v>4</v>
      </c>
      <c r="Q183" s="67">
        <v>4</v>
      </c>
    </row>
    <row r="184" spans="1:17" x14ac:dyDescent="0.25">
      <c r="A184" s="62">
        <v>26</v>
      </c>
      <c r="B184" s="63">
        <v>9</v>
      </c>
      <c r="C184" s="64">
        <v>2.5568181818181816E-2</v>
      </c>
      <c r="D184" s="65">
        <v>28</v>
      </c>
      <c r="E184" s="64">
        <v>7.9545454545454544E-2</v>
      </c>
      <c r="F184" s="65">
        <v>110</v>
      </c>
      <c r="G184" s="64">
        <v>0.3125</v>
      </c>
      <c r="H184" s="65">
        <v>153</v>
      </c>
      <c r="I184" s="64">
        <v>0.43465909090909094</v>
      </c>
      <c r="J184" s="65">
        <v>52</v>
      </c>
      <c r="K184" s="64">
        <v>0.14772727272727273</v>
      </c>
      <c r="L184" s="65">
        <v>352</v>
      </c>
      <c r="M184" s="64">
        <v>1</v>
      </c>
      <c r="N184" s="66">
        <v>3.5994318181818192</v>
      </c>
      <c r="O184" s="66">
        <v>0.92221689787923911</v>
      </c>
      <c r="P184" s="65">
        <v>4</v>
      </c>
      <c r="Q184" s="67">
        <v>4</v>
      </c>
    </row>
    <row r="185" spans="1:17" x14ac:dyDescent="0.25">
      <c r="A185" s="62">
        <v>27</v>
      </c>
      <c r="B185" s="63">
        <v>9</v>
      </c>
      <c r="C185" s="64">
        <v>2.54957507082153E-2</v>
      </c>
      <c r="D185" s="65">
        <v>27</v>
      </c>
      <c r="E185" s="64">
        <v>7.6487252124645883E-2</v>
      </c>
      <c r="F185" s="65">
        <v>104</v>
      </c>
      <c r="G185" s="64">
        <v>0.29461756373937681</v>
      </c>
      <c r="H185" s="65">
        <v>159</v>
      </c>
      <c r="I185" s="64">
        <v>0.45042492917847027</v>
      </c>
      <c r="J185" s="65">
        <v>54</v>
      </c>
      <c r="K185" s="64">
        <v>0.15297450424929177</v>
      </c>
      <c r="L185" s="65">
        <v>353</v>
      </c>
      <c r="M185" s="64">
        <v>1</v>
      </c>
      <c r="N185" s="66">
        <v>3.6288951841359753</v>
      </c>
      <c r="O185" s="66">
        <v>0.92069833476634144</v>
      </c>
      <c r="P185" s="65">
        <v>4</v>
      </c>
      <c r="Q185" s="67">
        <v>4</v>
      </c>
    </row>
    <row r="186" spans="1:17" ht="15.75" thickBot="1" x14ac:dyDescent="0.3">
      <c r="A186" s="62">
        <v>28</v>
      </c>
      <c r="B186" s="63">
        <v>17</v>
      </c>
      <c r="C186" s="64">
        <v>4.8158640226628899E-2</v>
      </c>
      <c r="D186" s="65">
        <v>36</v>
      </c>
      <c r="E186" s="64">
        <v>0.1019830028328612</v>
      </c>
      <c r="F186" s="65">
        <v>92</v>
      </c>
      <c r="G186" s="64">
        <v>0.26062322946175637</v>
      </c>
      <c r="H186" s="65">
        <v>138</v>
      </c>
      <c r="I186" s="64">
        <v>0.39093484419263452</v>
      </c>
      <c r="J186" s="65">
        <v>70</v>
      </c>
      <c r="K186" s="64">
        <v>0.19830028328611898</v>
      </c>
      <c r="L186" s="65">
        <v>353</v>
      </c>
      <c r="M186" s="64">
        <v>1</v>
      </c>
      <c r="N186" s="66">
        <v>3.5892351274787528</v>
      </c>
      <c r="O186" s="66">
        <v>1.0652559091337501</v>
      </c>
      <c r="P186" s="65">
        <v>4</v>
      </c>
      <c r="Q186" s="67">
        <v>4</v>
      </c>
    </row>
    <row r="187" spans="1:17" x14ac:dyDescent="0.25">
      <c r="A187" s="56">
        <v>29</v>
      </c>
      <c r="B187" s="63">
        <v>7</v>
      </c>
      <c r="C187" s="64">
        <v>1.9943019943019943E-2</v>
      </c>
      <c r="D187" s="65">
        <v>22</v>
      </c>
      <c r="E187" s="64">
        <v>6.2678062678062682E-2</v>
      </c>
      <c r="F187" s="65">
        <v>74</v>
      </c>
      <c r="G187" s="64">
        <v>0.21082621082621081</v>
      </c>
      <c r="H187" s="65">
        <v>163</v>
      </c>
      <c r="I187" s="64">
        <v>0.46438746438746442</v>
      </c>
      <c r="J187" s="65">
        <v>85</v>
      </c>
      <c r="K187" s="64">
        <v>0.24216524216524216</v>
      </c>
      <c r="L187" s="65">
        <v>351</v>
      </c>
      <c r="M187" s="64">
        <v>1</v>
      </c>
      <c r="N187" s="66">
        <v>3.8461538461538436</v>
      </c>
      <c r="O187" s="66">
        <v>0.92842771499886945</v>
      </c>
      <c r="P187" s="65">
        <v>4</v>
      </c>
      <c r="Q187" s="67">
        <v>4</v>
      </c>
    </row>
    <row r="188" spans="1:17" x14ac:dyDescent="0.25">
      <c r="A188" s="62">
        <v>30</v>
      </c>
      <c r="B188" s="63">
        <v>10</v>
      </c>
      <c r="C188" s="64">
        <v>2.8409090909090908E-2</v>
      </c>
      <c r="D188" s="65">
        <v>48</v>
      </c>
      <c r="E188" s="64">
        <v>0.13636363636363635</v>
      </c>
      <c r="F188" s="65">
        <v>124</v>
      </c>
      <c r="G188" s="64">
        <v>0.35227272727272729</v>
      </c>
      <c r="H188" s="65">
        <v>126</v>
      </c>
      <c r="I188" s="64">
        <v>0.35795454545454547</v>
      </c>
      <c r="J188" s="65">
        <v>44</v>
      </c>
      <c r="K188" s="64">
        <v>0.125</v>
      </c>
      <c r="L188" s="65">
        <v>352</v>
      </c>
      <c r="M188" s="64">
        <v>1</v>
      </c>
      <c r="N188" s="66">
        <v>3.4147727272727262</v>
      </c>
      <c r="O188" s="66">
        <v>0.96880574089162164</v>
      </c>
      <c r="P188" s="65">
        <v>3</v>
      </c>
      <c r="Q188" s="67">
        <v>4</v>
      </c>
    </row>
    <row r="189" spans="1:17" x14ac:dyDescent="0.25">
      <c r="A189" s="62">
        <v>31</v>
      </c>
      <c r="B189" s="63">
        <v>99</v>
      </c>
      <c r="C189" s="64">
        <v>0.30461538461538462</v>
      </c>
      <c r="D189" s="65">
        <v>93</v>
      </c>
      <c r="E189" s="64">
        <v>0.28615384615384615</v>
      </c>
      <c r="F189" s="65">
        <v>76</v>
      </c>
      <c r="G189" s="64">
        <v>0.23384615384615384</v>
      </c>
      <c r="H189" s="65">
        <v>44</v>
      </c>
      <c r="I189" s="64">
        <v>0.13538461538461538</v>
      </c>
      <c r="J189" s="65">
        <v>13</v>
      </c>
      <c r="K189" s="64">
        <v>0.04</v>
      </c>
      <c r="L189" s="65">
        <v>325</v>
      </c>
      <c r="M189" s="64">
        <v>1</v>
      </c>
      <c r="N189" s="66">
        <v>2.3199999999999998</v>
      </c>
      <c r="O189" s="66">
        <v>1.1583300026597465</v>
      </c>
      <c r="P189" s="65">
        <v>2</v>
      </c>
      <c r="Q189" s="67">
        <v>1</v>
      </c>
    </row>
    <row r="190" spans="1:17" ht="15.75" thickBot="1" x14ac:dyDescent="0.3">
      <c r="A190" s="62">
        <v>32</v>
      </c>
      <c r="B190" s="63">
        <v>128</v>
      </c>
      <c r="C190" s="64">
        <v>0.39875389408099687</v>
      </c>
      <c r="D190" s="65">
        <v>82</v>
      </c>
      <c r="E190" s="64">
        <v>0.2554517133956386</v>
      </c>
      <c r="F190" s="65">
        <v>67</v>
      </c>
      <c r="G190" s="64">
        <v>0.20872274143302183</v>
      </c>
      <c r="H190" s="65">
        <v>35</v>
      </c>
      <c r="I190" s="64">
        <v>0.10903426791277258</v>
      </c>
      <c r="J190" s="65">
        <v>9</v>
      </c>
      <c r="K190" s="64">
        <v>2.8037383177570093E-2</v>
      </c>
      <c r="L190" s="65">
        <v>321</v>
      </c>
      <c r="M190" s="64">
        <v>1</v>
      </c>
      <c r="N190" s="66">
        <v>2.1121495327102804</v>
      </c>
      <c r="O190" s="66">
        <v>1.1346290925100122</v>
      </c>
      <c r="P190" s="65">
        <v>2</v>
      </c>
      <c r="Q190" s="67">
        <v>1</v>
      </c>
    </row>
    <row r="191" spans="1:17" x14ac:dyDescent="0.25">
      <c r="A191" s="56">
        <v>33</v>
      </c>
      <c r="B191" s="63">
        <v>32</v>
      </c>
      <c r="C191" s="64">
        <v>9.6676737160120846E-2</v>
      </c>
      <c r="D191" s="65">
        <v>83</v>
      </c>
      <c r="E191" s="64">
        <v>0.25075528700906341</v>
      </c>
      <c r="F191" s="65">
        <v>95</v>
      </c>
      <c r="G191" s="64">
        <v>0.28700906344410876</v>
      </c>
      <c r="H191" s="65">
        <v>79</v>
      </c>
      <c r="I191" s="64">
        <v>0.23867069486404835</v>
      </c>
      <c r="J191" s="65">
        <v>42</v>
      </c>
      <c r="K191" s="64">
        <v>0.12688821752265861</v>
      </c>
      <c r="L191" s="65">
        <v>331</v>
      </c>
      <c r="M191" s="64">
        <v>1</v>
      </c>
      <c r="N191" s="66">
        <v>3.0483383685800631</v>
      </c>
      <c r="O191" s="66">
        <v>1.1770875538387866</v>
      </c>
      <c r="P191" s="65">
        <v>3</v>
      </c>
      <c r="Q191" s="67">
        <v>3</v>
      </c>
    </row>
    <row r="192" spans="1:17" x14ac:dyDescent="0.25">
      <c r="A192" s="62">
        <v>34</v>
      </c>
      <c r="B192" s="63">
        <v>62</v>
      </c>
      <c r="C192" s="64">
        <v>0.18507462686567164</v>
      </c>
      <c r="D192" s="65">
        <v>89</v>
      </c>
      <c r="E192" s="64">
        <v>0.26567164179104474</v>
      </c>
      <c r="F192" s="65">
        <v>90</v>
      </c>
      <c r="G192" s="64">
        <v>0.26865671641791045</v>
      </c>
      <c r="H192" s="65">
        <v>74</v>
      </c>
      <c r="I192" s="64">
        <v>0.22089552238805971</v>
      </c>
      <c r="J192" s="65">
        <v>20</v>
      </c>
      <c r="K192" s="64">
        <v>5.9701492537313439E-2</v>
      </c>
      <c r="L192" s="65">
        <v>335</v>
      </c>
      <c r="M192" s="64">
        <v>1</v>
      </c>
      <c r="N192" s="66">
        <v>2.7044776119403005</v>
      </c>
      <c r="O192" s="66">
        <v>1.1757826843870682</v>
      </c>
      <c r="P192" s="65">
        <v>3</v>
      </c>
      <c r="Q192" s="67">
        <v>3</v>
      </c>
    </row>
    <row r="193" spans="1:17" x14ac:dyDescent="0.25">
      <c r="A193" s="62">
        <v>35</v>
      </c>
      <c r="B193" s="63">
        <v>26</v>
      </c>
      <c r="C193" s="64">
        <v>8.7248322147651006E-2</v>
      </c>
      <c r="D193" s="65">
        <v>42</v>
      </c>
      <c r="E193" s="64">
        <v>0.14093959731543623</v>
      </c>
      <c r="F193" s="65">
        <v>79</v>
      </c>
      <c r="G193" s="64">
        <v>0.2651006711409396</v>
      </c>
      <c r="H193" s="65">
        <v>102</v>
      </c>
      <c r="I193" s="64">
        <v>0.34228187919463088</v>
      </c>
      <c r="J193" s="65">
        <v>49</v>
      </c>
      <c r="K193" s="64">
        <v>0.16442953020134229</v>
      </c>
      <c r="L193" s="65">
        <v>298</v>
      </c>
      <c r="M193" s="64">
        <v>1</v>
      </c>
      <c r="N193" s="66">
        <v>3.355704697986579</v>
      </c>
      <c r="O193" s="66">
        <v>1.1696143167201933</v>
      </c>
      <c r="P193" s="65">
        <v>4</v>
      </c>
      <c r="Q193" s="67">
        <v>4</v>
      </c>
    </row>
    <row r="194" spans="1:17" ht="15.75" thickBot="1" x14ac:dyDescent="0.3">
      <c r="A194" s="62">
        <v>36</v>
      </c>
      <c r="B194" s="63">
        <v>28</v>
      </c>
      <c r="C194" s="64">
        <v>8.3832335329341312E-2</v>
      </c>
      <c r="D194" s="65">
        <v>75</v>
      </c>
      <c r="E194" s="64">
        <v>0.22455089820359281</v>
      </c>
      <c r="F194" s="65">
        <v>140</v>
      </c>
      <c r="G194" s="64">
        <v>0.41916167664670662</v>
      </c>
      <c r="H194" s="65">
        <v>80</v>
      </c>
      <c r="I194" s="64">
        <v>0.23952095808383234</v>
      </c>
      <c r="J194" s="65">
        <v>11</v>
      </c>
      <c r="K194" s="64">
        <v>3.2934131736526949E-2</v>
      </c>
      <c r="L194" s="65">
        <v>334</v>
      </c>
      <c r="M194" s="64">
        <v>1</v>
      </c>
      <c r="N194" s="66">
        <v>2.9131736526946113</v>
      </c>
      <c r="O194" s="66">
        <v>0.96248245712048996</v>
      </c>
      <c r="P194" s="65">
        <v>3</v>
      </c>
      <c r="Q194" s="67">
        <v>3</v>
      </c>
    </row>
    <row r="195" spans="1:17" x14ac:dyDescent="0.25">
      <c r="A195" s="56">
        <v>37</v>
      </c>
      <c r="B195" s="63">
        <v>16</v>
      </c>
      <c r="C195" s="64">
        <v>5.6537102473498232E-2</v>
      </c>
      <c r="D195" s="65">
        <v>57</v>
      </c>
      <c r="E195" s="64">
        <v>0.20141342756183747</v>
      </c>
      <c r="F195" s="65">
        <v>107</v>
      </c>
      <c r="G195" s="64">
        <v>0.3780918727915194</v>
      </c>
      <c r="H195" s="65">
        <v>85</v>
      </c>
      <c r="I195" s="64">
        <v>0.30035335689045939</v>
      </c>
      <c r="J195" s="65">
        <v>18</v>
      </c>
      <c r="K195" s="64">
        <v>6.3604240282685506E-2</v>
      </c>
      <c r="L195" s="65">
        <v>283</v>
      </c>
      <c r="M195" s="64">
        <v>1</v>
      </c>
      <c r="N195" s="66">
        <v>3.1130742049469968</v>
      </c>
      <c r="O195" s="66">
        <v>0.98639976043280853</v>
      </c>
      <c r="P195" s="65">
        <v>3</v>
      </c>
      <c r="Q195" s="67">
        <v>3</v>
      </c>
    </row>
    <row r="196" spans="1:17" x14ac:dyDescent="0.25">
      <c r="A196" s="62">
        <v>38</v>
      </c>
      <c r="B196" s="63">
        <v>29</v>
      </c>
      <c r="C196" s="64">
        <v>9.2356687898089179E-2</v>
      </c>
      <c r="D196" s="65">
        <v>80</v>
      </c>
      <c r="E196" s="64">
        <v>0.25477707006369427</v>
      </c>
      <c r="F196" s="65">
        <v>132</v>
      </c>
      <c r="G196" s="64">
        <v>0.42038216560509556</v>
      </c>
      <c r="H196" s="65">
        <v>61</v>
      </c>
      <c r="I196" s="64">
        <v>0.19426751592356686</v>
      </c>
      <c r="J196" s="65">
        <v>12</v>
      </c>
      <c r="K196" s="64">
        <v>3.8216560509554139E-2</v>
      </c>
      <c r="L196" s="65">
        <v>314</v>
      </c>
      <c r="M196" s="64">
        <v>1</v>
      </c>
      <c r="N196" s="66">
        <v>2.8312101910828029</v>
      </c>
      <c r="O196" s="66">
        <v>0.9725532749476834</v>
      </c>
      <c r="P196" s="65">
        <v>3</v>
      </c>
      <c r="Q196" s="67">
        <v>3</v>
      </c>
    </row>
    <row r="197" spans="1:17" x14ac:dyDescent="0.25">
      <c r="A197" s="62">
        <v>39</v>
      </c>
      <c r="B197" s="63">
        <v>44</v>
      </c>
      <c r="C197" s="64">
        <v>0.13213213213213215</v>
      </c>
      <c r="D197" s="65">
        <v>63</v>
      </c>
      <c r="E197" s="64">
        <v>0.1891891891891892</v>
      </c>
      <c r="F197" s="65">
        <v>112</v>
      </c>
      <c r="G197" s="64">
        <v>0.33633633633633636</v>
      </c>
      <c r="H197" s="65">
        <v>94</v>
      </c>
      <c r="I197" s="64">
        <v>0.2822822822822823</v>
      </c>
      <c r="J197" s="65">
        <v>20</v>
      </c>
      <c r="K197" s="64">
        <v>6.006006006006006E-2</v>
      </c>
      <c r="L197" s="65">
        <v>333</v>
      </c>
      <c r="M197" s="64">
        <v>1</v>
      </c>
      <c r="N197" s="66">
        <v>2.9489489489489507</v>
      </c>
      <c r="O197" s="66">
        <v>1.1141641906700657</v>
      </c>
      <c r="P197" s="65">
        <v>3</v>
      </c>
      <c r="Q197" s="67">
        <v>3</v>
      </c>
    </row>
    <row r="198" spans="1:17" ht="15.75" thickBot="1" x14ac:dyDescent="0.3">
      <c r="A198" s="62">
        <v>40</v>
      </c>
      <c r="B198" s="63">
        <v>71</v>
      </c>
      <c r="C198" s="64">
        <v>0.22397476340694006</v>
      </c>
      <c r="D198" s="65">
        <v>96</v>
      </c>
      <c r="E198" s="64">
        <v>0.30283911671924291</v>
      </c>
      <c r="F198" s="65">
        <v>92</v>
      </c>
      <c r="G198" s="64">
        <v>0.29022082018927448</v>
      </c>
      <c r="H198" s="65">
        <v>48</v>
      </c>
      <c r="I198" s="64">
        <v>0.15141955835962145</v>
      </c>
      <c r="J198" s="65">
        <v>10</v>
      </c>
      <c r="K198" s="64">
        <v>3.1545741324921134E-2</v>
      </c>
      <c r="L198" s="65">
        <v>317</v>
      </c>
      <c r="M198" s="64">
        <v>1</v>
      </c>
      <c r="N198" s="66">
        <v>2.4637223974763409</v>
      </c>
      <c r="O198" s="66">
        <v>1.0920205514175476</v>
      </c>
      <c r="P198" s="65">
        <v>2</v>
      </c>
      <c r="Q198" s="67">
        <v>2</v>
      </c>
    </row>
    <row r="199" spans="1:17" x14ac:dyDescent="0.25">
      <c r="A199" s="56">
        <v>41</v>
      </c>
      <c r="B199" s="63">
        <v>29</v>
      </c>
      <c r="C199" s="64">
        <v>8.5043988269794715E-2</v>
      </c>
      <c r="D199" s="65">
        <v>63</v>
      </c>
      <c r="E199" s="64">
        <v>0.18475073313782991</v>
      </c>
      <c r="F199" s="65">
        <v>132</v>
      </c>
      <c r="G199" s="64">
        <v>0.38709677419354838</v>
      </c>
      <c r="H199" s="65">
        <v>97</v>
      </c>
      <c r="I199" s="64">
        <v>0.28445747800586507</v>
      </c>
      <c r="J199" s="65">
        <v>20</v>
      </c>
      <c r="K199" s="64">
        <v>5.865102639296188E-2</v>
      </c>
      <c r="L199" s="65">
        <v>341</v>
      </c>
      <c r="M199" s="64">
        <v>1</v>
      </c>
      <c r="N199" s="66">
        <v>3.0469208211143703</v>
      </c>
      <c r="O199" s="66">
        <v>1.0221794289109605</v>
      </c>
      <c r="P199" s="65">
        <v>3</v>
      </c>
      <c r="Q199" s="67">
        <v>3</v>
      </c>
    </row>
    <row r="200" spans="1:17" x14ac:dyDescent="0.25">
      <c r="A200" s="62">
        <v>42</v>
      </c>
      <c r="B200" s="63">
        <v>27</v>
      </c>
      <c r="C200" s="64">
        <v>7.5630252100840331E-2</v>
      </c>
      <c r="D200" s="65">
        <v>61</v>
      </c>
      <c r="E200" s="64">
        <v>0.17086834733893558</v>
      </c>
      <c r="F200" s="65">
        <v>115</v>
      </c>
      <c r="G200" s="64">
        <v>0.32212885154061621</v>
      </c>
      <c r="H200" s="65">
        <v>122</v>
      </c>
      <c r="I200" s="64">
        <v>0.34173669467787116</v>
      </c>
      <c r="J200" s="65">
        <v>32</v>
      </c>
      <c r="K200" s="64">
        <v>8.9635854341736695E-2</v>
      </c>
      <c r="L200" s="65">
        <v>357</v>
      </c>
      <c r="M200" s="64">
        <v>1</v>
      </c>
      <c r="N200" s="66">
        <v>3.1988795518207289</v>
      </c>
      <c r="O200" s="66">
        <v>1.0664436749570876</v>
      </c>
      <c r="P200" s="65">
        <v>3</v>
      </c>
      <c r="Q200" s="67">
        <v>4</v>
      </c>
    </row>
    <row r="201" spans="1:17" x14ac:dyDescent="0.25">
      <c r="A201" s="62">
        <v>43</v>
      </c>
      <c r="B201" s="63">
        <v>20</v>
      </c>
      <c r="C201" s="64">
        <v>5.865102639296188E-2</v>
      </c>
      <c r="D201" s="65">
        <v>53</v>
      </c>
      <c r="E201" s="64">
        <v>0.15542521994134897</v>
      </c>
      <c r="F201" s="65">
        <v>108</v>
      </c>
      <c r="G201" s="64">
        <v>0.31671554252199413</v>
      </c>
      <c r="H201" s="65">
        <v>124</v>
      </c>
      <c r="I201" s="64">
        <v>0.36363636363636365</v>
      </c>
      <c r="J201" s="65">
        <v>36</v>
      </c>
      <c r="K201" s="64">
        <v>0.10557184750733137</v>
      </c>
      <c r="L201" s="65">
        <v>341</v>
      </c>
      <c r="M201" s="64">
        <v>1</v>
      </c>
      <c r="N201" s="66">
        <v>3.3020527859237534</v>
      </c>
      <c r="O201" s="66">
        <v>1.0430280621258092</v>
      </c>
      <c r="P201" s="65">
        <v>3</v>
      </c>
      <c r="Q201" s="67">
        <v>4</v>
      </c>
    </row>
    <row r="202" spans="1:17" ht="15.75" thickBot="1" x14ac:dyDescent="0.3">
      <c r="A202" s="62">
        <v>44</v>
      </c>
      <c r="B202" s="63">
        <v>7</v>
      </c>
      <c r="C202" s="64">
        <v>1.9886363636363636E-2</v>
      </c>
      <c r="D202" s="65">
        <v>32</v>
      </c>
      <c r="E202" s="64">
        <v>9.0909090909090912E-2</v>
      </c>
      <c r="F202" s="65">
        <v>134</v>
      </c>
      <c r="G202" s="64">
        <v>0.38068181818181818</v>
      </c>
      <c r="H202" s="65">
        <v>159</v>
      </c>
      <c r="I202" s="64">
        <v>0.45170454545454547</v>
      </c>
      <c r="J202" s="65">
        <v>20</v>
      </c>
      <c r="K202" s="64">
        <v>5.6818181818181816E-2</v>
      </c>
      <c r="L202" s="65">
        <v>352</v>
      </c>
      <c r="M202" s="64">
        <v>1</v>
      </c>
      <c r="N202" s="66">
        <v>3.4346590909090908</v>
      </c>
      <c r="O202" s="66">
        <v>0.81387042496644924</v>
      </c>
      <c r="P202" s="65">
        <v>4</v>
      </c>
      <c r="Q202" s="67">
        <v>4</v>
      </c>
    </row>
    <row r="203" spans="1:17" x14ac:dyDescent="0.25">
      <c r="A203" s="56">
        <v>45</v>
      </c>
      <c r="B203" s="63">
        <v>14</v>
      </c>
      <c r="C203" s="64">
        <v>3.9660056657223795E-2</v>
      </c>
      <c r="D203" s="65">
        <v>37</v>
      </c>
      <c r="E203" s="64">
        <v>0.10481586402266289</v>
      </c>
      <c r="F203" s="65">
        <v>118</v>
      </c>
      <c r="G203" s="64">
        <v>0.33427762039660058</v>
      </c>
      <c r="H203" s="65">
        <v>133</v>
      </c>
      <c r="I203" s="64">
        <v>0.37677053824362611</v>
      </c>
      <c r="J203" s="65">
        <v>51</v>
      </c>
      <c r="K203" s="64">
        <v>0.14447592067988668</v>
      </c>
      <c r="L203" s="65">
        <v>353</v>
      </c>
      <c r="M203" s="64">
        <v>1</v>
      </c>
      <c r="N203" s="66">
        <v>3.4815864022662888</v>
      </c>
      <c r="O203" s="66">
        <v>0.9944880929841764</v>
      </c>
      <c r="P203" s="65">
        <v>4</v>
      </c>
      <c r="Q203" s="67">
        <v>4</v>
      </c>
    </row>
    <row r="204" spans="1:17" x14ac:dyDescent="0.25">
      <c r="A204" s="62">
        <v>46</v>
      </c>
      <c r="B204" s="63">
        <v>6</v>
      </c>
      <c r="C204" s="64">
        <v>1.7241379310344827E-2</v>
      </c>
      <c r="D204" s="65">
        <v>12</v>
      </c>
      <c r="E204" s="64">
        <v>3.4482758620689655E-2</v>
      </c>
      <c r="F204" s="65">
        <v>79</v>
      </c>
      <c r="G204" s="64">
        <v>0.22701149425287354</v>
      </c>
      <c r="H204" s="65">
        <v>151</v>
      </c>
      <c r="I204" s="64">
        <v>0.43390804597701149</v>
      </c>
      <c r="J204" s="65">
        <v>100</v>
      </c>
      <c r="K204" s="64">
        <v>0.28735632183908044</v>
      </c>
      <c r="L204" s="65">
        <v>348</v>
      </c>
      <c r="M204" s="64">
        <v>1</v>
      </c>
      <c r="N204" s="66">
        <v>3.9396551724137923</v>
      </c>
      <c r="O204" s="66">
        <v>0.8978564910083302</v>
      </c>
      <c r="P204" s="65">
        <v>4</v>
      </c>
      <c r="Q204" s="67">
        <v>4</v>
      </c>
    </row>
    <row r="205" spans="1:17" x14ac:dyDescent="0.25">
      <c r="A205" s="62">
        <v>47</v>
      </c>
      <c r="B205" s="63">
        <v>5</v>
      </c>
      <c r="C205" s="64">
        <v>1.4245014245014245E-2</v>
      </c>
      <c r="D205" s="65">
        <v>5</v>
      </c>
      <c r="E205" s="64">
        <v>1.4245014245014245E-2</v>
      </c>
      <c r="F205" s="65">
        <v>46</v>
      </c>
      <c r="G205" s="64">
        <v>0.13105413105413105</v>
      </c>
      <c r="H205" s="65">
        <v>150</v>
      </c>
      <c r="I205" s="64">
        <v>0.42735042735042733</v>
      </c>
      <c r="J205" s="65">
        <v>145</v>
      </c>
      <c r="K205" s="64">
        <v>0.4131054131054131</v>
      </c>
      <c r="L205" s="65">
        <v>351</v>
      </c>
      <c r="M205" s="64">
        <v>1</v>
      </c>
      <c r="N205" s="66">
        <v>4.2108262108262142</v>
      </c>
      <c r="O205" s="66">
        <v>0.82876648511742235</v>
      </c>
      <c r="P205" s="65">
        <v>4</v>
      </c>
      <c r="Q205" s="67">
        <v>4</v>
      </c>
    </row>
    <row r="206" spans="1:17" x14ac:dyDescent="0.25">
      <c r="A206" s="62"/>
      <c r="B206" s="63"/>
      <c r="C206" s="64"/>
      <c r="D206" s="65"/>
      <c r="E206" s="64"/>
      <c r="F206" s="65"/>
      <c r="G206" s="64"/>
      <c r="H206" s="65"/>
      <c r="I206" s="64"/>
      <c r="J206" s="65"/>
      <c r="K206" s="64"/>
      <c r="L206" s="65"/>
      <c r="M206" s="64"/>
      <c r="N206" s="66"/>
      <c r="O206" s="66"/>
      <c r="P206" s="65"/>
      <c r="Q206" s="67"/>
    </row>
    <row r="207" spans="1:17" x14ac:dyDescent="0.25">
      <c r="A207" s="62">
        <v>48</v>
      </c>
      <c r="B207" s="63">
        <v>5</v>
      </c>
      <c r="C207" s="64">
        <v>1.9011406844106463E-2</v>
      </c>
      <c r="D207" s="65">
        <v>34</v>
      </c>
      <c r="E207" s="64">
        <v>0.12927756653992395</v>
      </c>
      <c r="F207" s="65">
        <v>85</v>
      </c>
      <c r="G207" s="64">
        <v>0.32319391634980987</v>
      </c>
      <c r="H207" s="65">
        <v>103</v>
      </c>
      <c r="I207" s="64">
        <v>0.39163498098859312</v>
      </c>
      <c r="J207" s="65">
        <v>36</v>
      </c>
      <c r="K207" s="64">
        <v>0.13688212927756654</v>
      </c>
      <c r="L207" s="65">
        <v>263</v>
      </c>
      <c r="M207" s="64">
        <v>1</v>
      </c>
      <c r="N207" s="66">
        <v>3.4980988593155895</v>
      </c>
      <c r="O207" s="66">
        <v>0.94858079896984382</v>
      </c>
      <c r="P207" s="65">
        <v>4</v>
      </c>
      <c r="Q207" s="67">
        <v>4</v>
      </c>
    </row>
    <row r="208" spans="1:17" x14ac:dyDescent="0.25">
      <c r="A208" s="62">
        <v>49</v>
      </c>
      <c r="B208" s="63">
        <v>12</v>
      </c>
      <c r="C208" s="64">
        <v>4.5283018867924525E-2</v>
      </c>
      <c r="D208" s="65">
        <v>27</v>
      </c>
      <c r="E208" s="64">
        <v>0.10188679245283019</v>
      </c>
      <c r="F208" s="65">
        <v>80</v>
      </c>
      <c r="G208" s="64">
        <v>0.30188679245283018</v>
      </c>
      <c r="H208" s="65">
        <v>96</v>
      </c>
      <c r="I208" s="64">
        <v>0.3622641509433962</v>
      </c>
      <c r="J208" s="65">
        <v>50</v>
      </c>
      <c r="K208" s="64">
        <v>0.18867924528301888</v>
      </c>
      <c r="L208" s="65">
        <v>265</v>
      </c>
      <c r="M208" s="64">
        <v>1</v>
      </c>
      <c r="N208" s="66">
        <v>3.5471698113207553</v>
      </c>
      <c r="O208" s="66">
        <v>1.0510823738703592</v>
      </c>
      <c r="P208" s="65">
        <v>4</v>
      </c>
      <c r="Q208" s="67">
        <v>4</v>
      </c>
    </row>
    <row r="209" spans="1:17" x14ac:dyDescent="0.25">
      <c r="A209" s="62">
        <v>50</v>
      </c>
      <c r="B209" s="63">
        <v>13</v>
      </c>
      <c r="C209" s="64">
        <v>4.8872180451127817E-2</v>
      </c>
      <c r="D209" s="65">
        <v>39</v>
      </c>
      <c r="E209" s="64">
        <v>0.14661654135338345</v>
      </c>
      <c r="F209" s="65">
        <v>68</v>
      </c>
      <c r="G209" s="64">
        <v>0.25563909774436089</v>
      </c>
      <c r="H209" s="65">
        <v>108</v>
      </c>
      <c r="I209" s="64">
        <v>0.406015037593985</v>
      </c>
      <c r="J209" s="65">
        <v>38</v>
      </c>
      <c r="K209" s="64">
        <v>0.14285714285714288</v>
      </c>
      <c r="L209" s="65">
        <v>266</v>
      </c>
      <c r="M209" s="64">
        <v>1</v>
      </c>
      <c r="N209" s="66">
        <v>3.447368421052631</v>
      </c>
      <c r="O209" s="66">
        <v>1.0600163008620889</v>
      </c>
      <c r="P209" s="65">
        <v>4</v>
      </c>
      <c r="Q209" s="67">
        <v>4</v>
      </c>
    </row>
    <row r="210" spans="1:17" x14ac:dyDescent="0.25">
      <c r="A210" s="62">
        <v>51</v>
      </c>
      <c r="B210" s="63">
        <v>8</v>
      </c>
      <c r="C210" s="64">
        <v>2.9850746268656719E-2</v>
      </c>
      <c r="D210" s="65">
        <v>33</v>
      </c>
      <c r="E210" s="64">
        <v>0.12313432835820896</v>
      </c>
      <c r="F210" s="65">
        <v>75</v>
      </c>
      <c r="G210" s="64">
        <v>0.27985074626865669</v>
      </c>
      <c r="H210" s="65">
        <v>102</v>
      </c>
      <c r="I210" s="64">
        <v>0.38059701492537312</v>
      </c>
      <c r="J210" s="65">
        <v>50</v>
      </c>
      <c r="K210" s="64">
        <v>0.18656716417910449</v>
      </c>
      <c r="L210" s="65">
        <v>268</v>
      </c>
      <c r="M210" s="64">
        <v>1</v>
      </c>
      <c r="N210" s="66">
        <v>3.5708955223880583</v>
      </c>
      <c r="O210" s="66">
        <v>1.0234204694104667</v>
      </c>
      <c r="P210" s="65">
        <v>4</v>
      </c>
      <c r="Q210" s="67">
        <v>4</v>
      </c>
    </row>
    <row r="211" spans="1:17" x14ac:dyDescent="0.25">
      <c r="A211" s="62">
        <v>52</v>
      </c>
      <c r="B211" s="63">
        <v>10</v>
      </c>
      <c r="C211" s="64">
        <v>3.7735849056603772E-2</v>
      </c>
      <c r="D211" s="65">
        <v>24</v>
      </c>
      <c r="E211" s="64">
        <v>9.056603773584905E-2</v>
      </c>
      <c r="F211" s="65">
        <v>72</v>
      </c>
      <c r="G211" s="64">
        <v>0.27169811320754716</v>
      </c>
      <c r="H211" s="65">
        <v>112</v>
      </c>
      <c r="I211" s="64">
        <v>0.42264150943396223</v>
      </c>
      <c r="J211" s="65">
        <v>47</v>
      </c>
      <c r="K211" s="64">
        <v>0.17735849056603772</v>
      </c>
      <c r="L211" s="65">
        <v>265</v>
      </c>
      <c r="M211" s="64">
        <v>1</v>
      </c>
      <c r="N211" s="66">
        <v>3.6113207547169806</v>
      </c>
      <c r="O211" s="66">
        <v>1.0018279462302464</v>
      </c>
      <c r="P211" s="65">
        <v>4</v>
      </c>
      <c r="Q211" s="67">
        <v>4</v>
      </c>
    </row>
    <row r="212" spans="1:17" x14ac:dyDescent="0.25">
      <c r="A212" s="62">
        <v>53</v>
      </c>
      <c r="B212" s="63">
        <v>12</v>
      </c>
      <c r="C212" s="64">
        <v>4.4776119402985072E-2</v>
      </c>
      <c r="D212" s="65">
        <v>36</v>
      </c>
      <c r="E212" s="64">
        <v>0.13432835820895522</v>
      </c>
      <c r="F212" s="65">
        <v>80</v>
      </c>
      <c r="G212" s="64">
        <v>0.29850746268656719</v>
      </c>
      <c r="H212" s="65">
        <v>98</v>
      </c>
      <c r="I212" s="64">
        <v>0.36567164179104483</v>
      </c>
      <c r="J212" s="65">
        <v>42</v>
      </c>
      <c r="K212" s="64">
        <v>0.15671641791044777</v>
      </c>
      <c r="L212" s="65">
        <v>268</v>
      </c>
      <c r="M212" s="64">
        <v>1</v>
      </c>
      <c r="N212" s="66">
        <v>3.4552238805970132</v>
      </c>
      <c r="O212" s="66">
        <v>1.0501697500865605</v>
      </c>
      <c r="P212" s="65">
        <v>4</v>
      </c>
      <c r="Q212" s="67">
        <v>4</v>
      </c>
    </row>
    <row r="213" spans="1:17" x14ac:dyDescent="0.25">
      <c r="A213" s="62">
        <v>54</v>
      </c>
      <c r="B213" s="63">
        <v>14</v>
      </c>
      <c r="C213" s="64">
        <v>5.2830188679245278E-2</v>
      </c>
      <c r="D213" s="65">
        <v>37</v>
      </c>
      <c r="E213" s="64">
        <v>0.13962264150943396</v>
      </c>
      <c r="F213" s="65">
        <v>73</v>
      </c>
      <c r="G213" s="64">
        <v>0.27547169811320754</v>
      </c>
      <c r="H213" s="65">
        <v>104</v>
      </c>
      <c r="I213" s="64">
        <v>0.39245283018867921</v>
      </c>
      <c r="J213" s="65">
        <v>37</v>
      </c>
      <c r="K213" s="64">
        <v>0.13962264150943396</v>
      </c>
      <c r="L213" s="65">
        <v>265</v>
      </c>
      <c r="M213" s="64">
        <v>1</v>
      </c>
      <c r="N213" s="66">
        <v>3.4264150943396241</v>
      </c>
      <c r="O213" s="66">
        <v>1.0603299485402169</v>
      </c>
      <c r="P213" s="65">
        <v>4</v>
      </c>
      <c r="Q213" s="67">
        <v>4</v>
      </c>
    </row>
    <row r="214" spans="1:17" x14ac:dyDescent="0.25">
      <c r="A214" s="62">
        <v>55</v>
      </c>
      <c r="B214" s="63">
        <v>13</v>
      </c>
      <c r="C214" s="64">
        <v>4.9618320610687022E-2</v>
      </c>
      <c r="D214" s="65">
        <v>35</v>
      </c>
      <c r="E214" s="64">
        <v>0.13358778625954199</v>
      </c>
      <c r="F214" s="65">
        <v>75</v>
      </c>
      <c r="G214" s="64">
        <v>0.28625954198473286</v>
      </c>
      <c r="H214" s="65">
        <v>103</v>
      </c>
      <c r="I214" s="64">
        <v>0.3931297709923664</v>
      </c>
      <c r="J214" s="65">
        <v>36</v>
      </c>
      <c r="K214" s="64">
        <v>0.13740458015267176</v>
      </c>
      <c r="L214" s="65">
        <v>262</v>
      </c>
      <c r="M214" s="64">
        <v>1</v>
      </c>
      <c r="N214" s="66">
        <v>3.4351145038167954</v>
      </c>
      <c r="O214" s="66">
        <v>1.0438598916658688</v>
      </c>
      <c r="P214" s="65">
        <v>4</v>
      </c>
      <c r="Q214" s="67">
        <v>4</v>
      </c>
    </row>
    <row r="215" spans="1:17" x14ac:dyDescent="0.25">
      <c r="A215" s="62">
        <v>56</v>
      </c>
      <c r="B215" s="63">
        <v>7</v>
      </c>
      <c r="C215" s="64">
        <v>2.681992337164751E-2</v>
      </c>
      <c r="D215" s="65">
        <v>37</v>
      </c>
      <c r="E215" s="64">
        <v>0.1417624521072797</v>
      </c>
      <c r="F215" s="65">
        <v>93</v>
      </c>
      <c r="G215" s="64">
        <v>0.35632183908045972</v>
      </c>
      <c r="H215" s="65">
        <v>90</v>
      </c>
      <c r="I215" s="64">
        <v>0.34482758620689657</v>
      </c>
      <c r="J215" s="65">
        <v>34</v>
      </c>
      <c r="K215" s="64">
        <v>0.13026819923371646</v>
      </c>
      <c r="L215" s="65">
        <v>261</v>
      </c>
      <c r="M215" s="64">
        <v>1</v>
      </c>
      <c r="N215" s="66">
        <v>3.4099616858237525</v>
      </c>
      <c r="O215" s="66">
        <v>0.97494398185595588</v>
      </c>
      <c r="P215" s="65">
        <v>3</v>
      </c>
      <c r="Q215" s="67">
        <v>3</v>
      </c>
    </row>
    <row r="216" spans="1:17" x14ac:dyDescent="0.25">
      <c r="A216" s="62">
        <v>57</v>
      </c>
      <c r="B216" s="63">
        <v>17</v>
      </c>
      <c r="C216" s="64">
        <v>6.3432835820895525E-2</v>
      </c>
      <c r="D216" s="65">
        <v>44</v>
      </c>
      <c r="E216" s="64">
        <v>0.16417910447761194</v>
      </c>
      <c r="F216" s="65">
        <v>85</v>
      </c>
      <c r="G216" s="64">
        <v>0.31716417910447758</v>
      </c>
      <c r="H216" s="65">
        <v>83</v>
      </c>
      <c r="I216" s="64">
        <v>0.30970149253731344</v>
      </c>
      <c r="J216" s="65">
        <v>39</v>
      </c>
      <c r="K216" s="64">
        <v>0.1455223880597015</v>
      </c>
      <c r="L216" s="65">
        <v>268</v>
      </c>
      <c r="M216" s="64">
        <v>1</v>
      </c>
      <c r="N216" s="66">
        <v>3.3097014925373127</v>
      </c>
      <c r="O216" s="66">
        <v>1.1037809994873187</v>
      </c>
      <c r="P216" s="65">
        <v>3</v>
      </c>
      <c r="Q216" s="67">
        <v>3</v>
      </c>
    </row>
    <row r="217" spans="1:17" x14ac:dyDescent="0.25">
      <c r="A217" s="62">
        <v>58</v>
      </c>
      <c r="B217" s="63">
        <v>20</v>
      </c>
      <c r="C217" s="64">
        <v>7.7519379844961239E-2</v>
      </c>
      <c r="D217" s="65">
        <v>30</v>
      </c>
      <c r="E217" s="64">
        <v>0.11627906976744186</v>
      </c>
      <c r="F217" s="65">
        <v>81</v>
      </c>
      <c r="G217" s="64">
        <v>0.31395348837209303</v>
      </c>
      <c r="H217" s="65">
        <v>93</v>
      </c>
      <c r="I217" s="64">
        <v>0.36046511627906974</v>
      </c>
      <c r="J217" s="65">
        <v>34</v>
      </c>
      <c r="K217" s="64">
        <v>0.13178294573643412</v>
      </c>
      <c r="L217" s="65">
        <v>258</v>
      </c>
      <c r="M217" s="64">
        <v>1</v>
      </c>
      <c r="N217" s="66">
        <v>3.3527131782945725</v>
      </c>
      <c r="O217" s="66">
        <v>1.0927833680092507</v>
      </c>
      <c r="P217" s="65">
        <v>3</v>
      </c>
      <c r="Q217" s="67">
        <v>4</v>
      </c>
    </row>
    <row r="218" spans="1:17" x14ac:dyDescent="0.25">
      <c r="A218" s="62"/>
      <c r="B218" s="63"/>
      <c r="C218" s="64"/>
      <c r="D218" s="65"/>
      <c r="E218" s="64"/>
      <c r="F218" s="65"/>
      <c r="G218" s="64"/>
      <c r="H218" s="65"/>
      <c r="I218" s="64"/>
      <c r="J218" s="65"/>
      <c r="K218" s="64"/>
      <c r="L218" s="65"/>
      <c r="M218" s="64"/>
      <c r="N218" s="66"/>
      <c r="O218" s="66"/>
      <c r="P218" s="65"/>
      <c r="Q218" s="67"/>
    </row>
    <row r="219" spans="1:17" x14ac:dyDescent="0.25">
      <c r="A219" s="62">
        <v>59</v>
      </c>
      <c r="B219" s="63">
        <v>2</v>
      </c>
      <c r="C219" s="64">
        <v>7.4906367041198511E-3</v>
      </c>
      <c r="D219" s="65">
        <v>5</v>
      </c>
      <c r="E219" s="64">
        <v>1.8726591760299626E-2</v>
      </c>
      <c r="F219" s="65">
        <v>46</v>
      </c>
      <c r="G219" s="64">
        <v>0.17228464419475656</v>
      </c>
      <c r="H219" s="65">
        <v>137</v>
      </c>
      <c r="I219" s="64">
        <v>0.51310861423220966</v>
      </c>
      <c r="J219" s="65">
        <v>77</v>
      </c>
      <c r="K219" s="64">
        <v>0.28838951310861421</v>
      </c>
      <c r="L219" s="65">
        <v>267</v>
      </c>
      <c r="M219" s="64">
        <v>1</v>
      </c>
      <c r="N219" s="66">
        <v>4.0561797752808983</v>
      </c>
      <c r="O219" s="66">
        <v>0.77594788836241102</v>
      </c>
      <c r="P219" s="65">
        <v>4</v>
      </c>
      <c r="Q219" s="67">
        <v>4</v>
      </c>
    </row>
    <row r="220" spans="1:17" x14ac:dyDescent="0.25">
      <c r="A220" s="62">
        <v>60</v>
      </c>
      <c r="B220" s="63">
        <v>4</v>
      </c>
      <c r="C220" s="64">
        <v>1.4184397163120567E-2</v>
      </c>
      <c r="D220" s="65">
        <v>13</v>
      </c>
      <c r="E220" s="64">
        <v>4.6099290780141848E-2</v>
      </c>
      <c r="F220" s="65">
        <v>38</v>
      </c>
      <c r="G220" s="64">
        <v>0.13475177304964539</v>
      </c>
      <c r="H220" s="65">
        <v>119</v>
      </c>
      <c r="I220" s="64">
        <v>0.42198581560283688</v>
      </c>
      <c r="J220" s="65">
        <v>108</v>
      </c>
      <c r="K220" s="64">
        <v>0.38297872340425537</v>
      </c>
      <c r="L220" s="65">
        <v>282</v>
      </c>
      <c r="M220" s="64">
        <v>1</v>
      </c>
      <c r="N220" s="66">
        <v>4.1134751773049674</v>
      </c>
      <c r="O220" s="66">
        <v>0.90543789041711409</v>
      </c>
      <c r="P220" s="65">
        <v>4</v>
      </c>
      <c r="Q220" s="67">
        <v>4</v>
      </c>
    </row>
    <row r="221" spans="1:17" x14ac:dyDescent="0.25">
      <c r="A221" s="62">
        <v>61</v>
      </c>
      <c r="B221" s="63">
        <v>3</v>
      </c>
      <c r="C221" s="64">
        <v>1.075268817204301E-2</v>
      </c>
      <c r="D221" s="65">
        <v>7</v>
      </c>
      <c r="E221" s="64">
        <v>2.5089605734767026E-2</v>
      </c>
      <c r="F221" s="65">
        <v>30</v>
      </c>
      <c r="G221" s="64">
        <v>0.1075268817204301</v>
      </c>
      <c r="H221" s="65">
        <v>110</v>
      </c>
      <c r="I221" s="64">
        <v>0.3942652329749104</v>
      </c>
      <c r="J221" s="65">
        <v>129</v>
      </c>
      <c r="K221" s="64">
        <v>0.46236559139784944</v>
      </c>
      <c r="L221" s="65">
        <v>279</v>
      </c>
      <c r="M221" s="64">
        <v>1</v>
      </c>
      <c r="N221" s="66">
        <v>4.2724014336917557</v>
      </c>
      <c r="O221" s="66">
        <v>0.83385533275812307</v>
      </c>
      <c r="P221" s="65">
        <v>4</v>
      </c>
      <c r="Q221" s="67">
        <v>5</v>
      </c>
    </row>
    <row r="222" spans="1:17" x14ac:dyDescent="0.25">
      <c r="A222" s="62">
        <v>62</v>
      </c>
      <c r="B222" s="63">
        <v>3</v>
      </c>
      <c r="C222" s="64">
        <v>1.1494252873563218E-2</v>
      </c>
      <c r="D222" s="65">
        <v>24</v>
      </c>
      <c r="E222" s="64">
        <v>9.1954022988505746E-2</v>
      </c>
      <c r="F222" s="65">
        <v>73</v>
      </c>
      <c r="G222" s="64">
        <v>0.27969348659003829</v>
      </c>
      <c r="H222" s="65">
        <v>115</v>
      </c>
      <c r="I222" s="64">
        <v>0.44061302681992337</v>
      </c>
      <c r="J222" s="65">
        <v>46</v>
      </c>
      <c r="K222" s="64">
        <v>0.17624521072796934</v>
      </c>
      <c r="L222" s="65">
        <v>261</v>
      </c>
      <c r="M222" s="64">
        <v>1</v>
      </c>
      <c r="N222" s="66">
        <v>3.6781609195402298</v>
      </c>
      <c r="O222" s="66">
        <v>0.90928018285255796</v>
      </c>
      <c r="P222" s="65">
        <v>4</v>
      </c>
      <c r="Q222" s="67">
        <v>4</v>
      </c>
    </row>
    <row r="223" spans="1:17" x14ac:dyDescent="0.25">
      <c r="A223" s="62">
        <v>63</v>
      </c>
      <c r="B223" s="63">
        <v>9</v>
      </c>
      <c r="C223" s="64">
        <v>3.2846715328467155E-2</v>
      </c>
      <c r="D223" s="65">
        <v>18</v>
      </c>
      <c r="E223" s="64">
        <v>6.569343065693431E-2</v>
      </c>
      <c r="F223" s="65">
        <v>71</v>
      </c>
      <c r="G223" s="64">
        <v>0.25912408759124089</v>
      </c>
      <c r="H223" s="65">
        <v>107</v>
      </c>
      <c r="I223" s="64">
        <v>0.39051094890510946</v>
      </c>
      <c r="J223" s="65">
        <v>69</v>
      </c>
      <c r="K223" s="64">
        <v>0.25182481751824815</v>
      </c>
      <c r="L223" s="65">
        <v>274</v>
      </c>
      <c r="M223" s="64">
        <v>1</v>
      </c>
      <c r="N223" s="66">
        <v>3.7627737226277369</v>
      </c>
      <c r="O223" s="66">
        <v>1.0083539191507502</v>
      </c>
      <c r="P223" s="65">
        <v>4</v>
      </c>
      <c r="Q223" s="67">
        <v>4</v>
      </c>
    </row>
    <row r="224" spans="1:17" x14ac:dyDescent="0.25">
      <c r="A224" s="62">
        <v>64</v>
      </c>
      <c r="B224" s="63">
        <v>5</v>
      </c>
      <c r="C224" s="64">
        <v>1.824817518248175E-2</v>
      </c>
      <c r="D224" s="65">
        <v>23</v>
      </c>
      <c r="E224" s="64">
        <v>8.3941605839416053E-2</v>
      </c>
      <c r="F224" s="65">
        <v>75</v>
      </c>
      <c r="G224" s="64">
        <v>0.27372262773722628</v>
      </c>
      <c r="H224" s="65">
        <v>111</v>
      </c>
      <c r="I224" s="64">
        <v>0.4051094890510949</v>
      </c>
      <c r="J224" s="65">
        <v>60</v>
      </c>
      <c r="K224" s="64">
        <v>0.218978102189781</v>
      </c>
      <c r="L224" s="65">
        <v>274</v>
      </c>
      <c r="M224" s="64">
        <v>1</v>
      </c>
      <c r="N224" s="66">
        <v>3.7226277372262784</v>
      </c>
      <c r="O224" s="66">
        <v>0.95870736391808264</v>
      </c>
      <c r="P224" s="65">
        <v>4</v>
      </c>
      <c r="Q224" s="67">
        <v>4</v>
      </c>
    </row>
    <row r="225" spans="1:17" x14ac:dyDescent="0.25">
      <c r="A225" s="62">
        <v>65</v>
      </c>
      <c r="B225" s="63">
        <v>10</v>
      </c>
      <c r="C225" s="64">
        <v>3.6363636363636362E-2</v>
      </c>
      <c r="D225" s="65">
        <v>24</v>
      </c>
      <c r="E225" s="64">
        <v>8.7272727272727266E-2</v>
      </c>
      <c r="F225" s="65">
        <v>109</v>
      </c>
      <c r="G225" s="64">
        <v>0.39636363636363631</v>
      </c>
      <c r="H225" s="65">
        <v>116</v>
      </c>
      <c r="I225" s="64">
        <v>0.42181818181818181</v>
      </c>
      <c r="J225" s="65">
        <v>16</v>
      </c>
      <c r="K225" s="64">
        <v>5.8181818181818182E-2</v>
      </c>
      <c r="L225" s="65">
        <v>275</v>
      </c>
      <c r="M225" s="64">
        <v>1</v>
      </c>
      <c r="N225" s="66">
        <v>3.3781818181818175</v>
      </c>
      <c r="O225" s="66">
        <v>0.86427280708678722</v>
      </c>
      <c r="P225" s="65">
        <v>3</v>
      </c>
      <c r="Q225" s="67">
        <v>4</v>
      </c>
    </row>
    <row r="226" spans="1:17" x14ac:dyDescent="0.25">
      <c r="A226" s="62"/>
      <c r="B226" s="63"/>
      <c r="C226" s="64"/>
      <c r="D226" s="65"/>
      <c r="E226" s="64"/>
      <c r="F226" s="65"/>
      <c r="G226" s="64"/>
      <c r="H226" s="65"/>
      <c r="I226" s="64"/>
      <c r="J226" s="65"/>
      <c r="K226" s="64"/>
      <c r="L226" s="65"/>
      <c r="M226" s="64"/>
      <c r="N226" s="66"/>
      <c r="O226" s="66"/>
      <c r="P226" s="65"/>
      <c r="Q226" s="67"/>
    </row>
    <row r="227" spans="1:17" x14ac:dyDescent="0.25">
      <c r="A227" s="62">
        <v>48</v>
      </c>
      <c r="B227" s="63">
        <v>2</v>
      </c>
      <c r="C227" s="64">
        <v>3.1746031746031744E-2</v>
      </c>
      <c r="D227" s="65">
        <v>2</v>
      </c>
      <c r="E227" s="64">
        <v>3.1746031746031744E-2</v>
      </c>
      <c r="F227" s="65">
        <v>18</v>
      </c>
      <c r="G227" s="64">
        <v>0.28571428571428575</v>
      </c>
      <c r="H227" s="65">
        <v>26</v>
      </c>
      <c r="I227" s="64">
        <v>0.41269841269841273</v>
      </c>
      <c r="J227" s="65">
        <v>15</v>
      </c>
      <c r="K227" s="64">
        <v>0.23809523809523811</v>
      </c>
      <c r="L227" s="65">
        <v>63</v>
      </c>
      <c r="M227" s="64">
        <v>1</v>
      </c>
      <c r="N227" s="66">
        <v>3.7936507936507944</v>
      </c>
      <c r="O227" s="66">
        <v>0.95307194594772626</v>
      </c>
      <c r="P227" s="65">
        <v>4</v>
      </c>
      <c r="Q227" s="67">
        <v>4</v>
      </c>
    </row>
    <row r="228" spans="1:17" x14ac:dyDescent="0.25">
      <c r="A228" s="62">
        <v>49</v>
      </c>
      <c r="B228" s="63">
        <v>1</v>
      </c>
      <c r="C228" s="64">
        <v>1.6393442622950821E-2</v>
      </c>
      <c r="D228" s="65">
        <v>3</v>
      </c>
      <c r="E228" s="64">
        <v>4.9180327868852458E-2</v>
      </c>
      <c r="F228" s="65">
        <v>17</v>
      </c>
      <c r="G228" s="64">
        <v>0.27868852459016397</v>
      </c>
      <c r="H228" s="65">
        <v>26</v>
      </c>
      <c r="I228" s="64">
        <v>0.42622950819672134</v>
      </c>
      <c r="J228" s="65">
        <v>14</v>
      </c>
      <c r="K228" s="64">
        <v>0.22950819672131145</v>
      </c>
      <c r="L228" s="65">
        <v>61</v>
      </c>
      <c r="M228" s="64">
        <v>1</v>
      </c>
      <c r="N228" s="66">
        <v>3.8032786885245904</v>
      </c>
      <c r="O228" s="66">
        <v>0.90957264930932502</v>
      </c>
      <c r="P228" s="65">
        <v>4</v>
      </c>
      <c r="Q228" s="67">
        <v>4</v>
      </c>
    </row>
    <row r="229" spans="1:17" x14ac:dyDescent="0.25">
      <c r="A229" s="62">
        <v>50</v>
      </c>
      <c r="B229" s="63">
        <v>2</v>
      </c>
      <c r="C229" s="64">
        <v>3.2786885245901641E-2</v>
      </c>
      <c r="D229" s="65">
        <v>4</v>
      </c>
      <c r="E229" s="64">
        <v>6.5573770491803282E-2</v>
      </c>
      <c r="F229" s="65">
        <v>17</v>
      </c>
      <c r="G229" s="64">
        <v>0.27868852459016397</v>
      </c>
      <c r="H229" s="65">
        <v>28</v>
      </c>
      <c r="I229" s="64">
        <v>0.45901639344262291</v>
      </c>
      <c r="J229" s="65">
        <v>10</v>
      </c>
      <c r="K229" s="64">
        <v>0.16393442622950818</v>
      </c>
      <c r="L229" s="65">
        <v>61</v>
      </c>
      <c r="M229" s="64">
        <v>1</v>
      </c>
      <c r="N229" s="66">
        <v>3.6557377049180326</v>
      </c>
      <c r="O229" s="66">
        <v>0.94666512737502817</v>
      </c>
      <c r="P229" s="65">
        <v>4</v>
      </c>
      <c r="Q229" s="67">
        <v>4</v>
      </c>
    </row>
    <row r="230" spans="1:17" x14ac:dyDescent="0.25">
      <c r="A230" s="62">
        <v>51</v>
      </c>
      <c r="B230" s="63">
        <v>3</v>
      </c>
      <c r="C230" s="64">
        <v>4.8387096774193547E-2</v>
      </c>
      <c r="D230" s="65">
        <v>2</v>
      </c>
      <c r="E230" s="64">
        <v>3.2258064516129031E-2</v>
      </c>
      <c r="F230" s="65">
        <v>15</v>
      </c>
      <c r="G230" s="64">
        <v>0.24193548387096775</v>
      </c>
      <c r="H230" s="65">
        <v>29</v>
      </c>
      <c r="I230" s="64">
        <v>0.46774193548387094</v>
      </c>
      <c r="J230" s="65">
        <v>13</v>
      </c>
      <c r="K230" s="64">
        <v>0.20967741935483872</v>
      </c>
      <c r="L230" s="65">
        <v>62</v>
      </c>
      <c r="M230" s="64">
        <v>1</v>
      </c>
      <c r="N230" s="66">
        <v>3.7580645161290311</v>
      </c>
      <c r="O230" s="66">
        <v>0.98655691835113257</v>
      </c>
      <c r="P230" s="65">
        <v>4</v>
      </c>
      <c r="Q230" s="67">
        <v>4</v>
      </c>
    </row>
    <row r="231" spans="1:17" x14ac:dyDescent="0.25">
      <c r="A231" s="62">
        <v>52</v>
      </c>
      <c r="B231" s="63">
        <v>2</v>
      </c>
      <c r="C231" s="64">
        <v>3.2786885245901641E-2</v>
      </c>
      <c r="D231" s="65">
        <v>5</v>
      </c>
      <c r="E231" s="64">
        <v>8.1967213114754092E-2</v>
      </c>
      <c r="F231" s="65">
        <v>16</v>
      </c>
      <c r="G231" s="64">
        <v>0.26229508196721313</v>
      </c>
      <c r="H231" s="65">
        <v>23</v>
      </c>
      <c r="I231" s="64">
        <v>0.37704918032786883</v>
      </c>
      <c r="J231" s="65">
        <v>15</v>
      </c>
      <c r="K231" s="64">
        <v>0.24590163934426229</v>
      </c>
      <c r="L231" s="65">
        <v>61</v>
      </c>
      <c r="M231" s="64">
        <v>1</v>
      </c>
      <c r="N231" s="66">
        <v>3.721311475409836</v>
      </c>
      <c r="O231" s="66">
        <v>1.0349097793364017</v>
      </c>
      <c r="P231" s="65">
        <v>4</v>
      </c>
      <c r="Q231" s="67">
        <v>4</v>
      </c>
    </row>
    <row r="232" spans="1:17" x14ac:dyDescent="0.25">
      <c r="A232" s="62">
        <v>53</v>
      </c>
      <c r="B232" s="63">
        <v>2</v>
      </c>
      <c r="C232" s="64">
        <v>3.2258064516129031E-2</v>
      </c>
      <c r="D232" s="65">
        <v>5</v>
      </c>
      <c r="E232" s="64">
        <v>8.0645161290322578E-2</v>
      </c>
      <c r="F232" s="65">
        <v>15</v>
      </c>
      <c r="G232" s="64">
        <v>0.24193548387096775</v>
      </c>
      <c r="H232" s="65">
        <v>27</v>
      </c>
      <c r="I232" s="64">
        <v>0.43548387096774194</v>
      </c>
      <c r="J232" s="65">
        <v>13</v>
      </c>
      <c r="K232" s="64">
        <v>0.20967741935483872</v>
      </c>
      <c r="L232" s="65">
        <v>62</v>
      </c>
      <c r="M232" s="64">
        <v>1</v>
      </c>
      <c r="N232" s="66">
        <v>3.7096774193548385</v>
      </c>
      <c r="O232" s="66">
        <v>0.9981474114035418</v>
      </c>
      <c r="P232" s="65">
        <v>4</v>
      </c>
      <c r="Q232" s="67">
        <v>4</v>
      </c>
    </row>
    <row r="233" spans="1:17" x14ac:dyDescent="0.25">
      <c r="A233" s="62"/>
      <c r="B233" s="63"/>
      <c r="C233" s="64"/>
      <c r="D233" s="65"/>
      <c r="E233" s="64"/>
      <c r="F233" s="65"/>
      <c r="G233" s="64"/>
      <c r="H233" s="65"/>
      <c r="I233" s="64"/>
      <c r="J233" s="65"/>
      <c r="K233" s="64"/>
      <c r="L233" s="65"/>
      <c r="M233" s="64"/>
      <c r="N233" s="66"/>
      <c r="O233" s="66"/>
      <c r="P233" s="65"/>
      <c r="Q233" s="67"/>
    </row>
    <row r="234" spans="1:17" x14ac:dyDescent="0.25">
      <c r="A234" s="62">
        <v>54</v>
      </c>
      <c r="B234" s="63">
        <v>1</v>
      </c>
      <c r="C234" s="64">
        <v>1.5151515151515152E-2</v>
      </c>
      <c r="D234" s="65">
        <v>1</v>
      </c>
      <c r="E234" s="64">
        <v>1.5151515151515152E-2</v>
      </c>
      <c r="F234" s="65">
        <v>8</v>
      </c>
      <c r="G234" s="64">
        <v>0.12121212121212122</v>
      </c>
      <c r="H234" s="65">
        <v>36</v>
      </c>
      <c r="I234" s="64">
        <v>0.54545454545454541</v>
      </c>
      <c r="J234" s="65">
        <v>20</v>
      </c>
      <c r="K234" s="64">
        <v>0.30303030303030304</v>
      </c>
      <c r="L234" s="65">
        <v>66</v>
      </c>
      <c r="M234" s="64">
        <v>1</v>
      </c>
      <c r="N234" s="66">
        <v>4.1060606060606055</v>
      </c>
      <c r="O234" s="66">
        <v>0.78698622564014364</v>
      </c>
      <c r="P234" s="65">
        <v>4</v>
      </c>
      <c r="Q234" s="67">
        <v>4</v>
      </c>
    </row>
    <row r="235" spans="1:17" x14ac:dyDescent="0.25">
      <c r="A235" s="62">
        <v>55</v>
      </c>
      <c r="B235" s="63">
        <v>1</v>
      </c>
      <c r="C235" s="64">
        <v>1.5151515151515152E-2</v>
      </c>
      <c r="D235" s="65">
        <v>1</v>
      </c>
      <c r="E235" s="64">
        <v>1.5151515151515152E-2</v>
      </c>
      <c r="F235" s="65">
        <v>8</v>
      </c>
      <c r="G235" s="64">
        <v>0.12121212121212122</v>
      </c>
      <c r="H235" s="65">
        <v>29</v>
      </c>
      <c r="I235" s="64">
        <v>0.43939393939393939</v>
      </c>
      <c r="J235" s="65">
        <v>27</v>
      </c>
      <c r="K235" s="64">
        <v>0.40909090909090906</v>
      </c>
      <c r="L235" s="65">
        <v>66</v>
      </c>
      <c r="M235" s="64">
        <v>1</v>
      </c>
      <c r="N235" s="66">
        <v>4.212121212121211</v>
      </c>
      <c r="O235" s="66">
        <v>0.83233039880440063</v>
      </c>
      <c r="P235" s="65">
        <v>4</v>
      </c>
      <c r="Q235" s="67">
        <v>4</v>
      </c>
    </row>
    <row r="236" spans="1:17" x14ac:dyDescent="0.25">
      <c r="A236" s="62">
        <v>56</v>
      </c>
      <c r="B236" s="63">
        <v>2</v>
      </c>
      <c r="C236" s="64">
        <v>2.9850746268656719E-2</v>
      </c>
      <c r="D236" s="65">
        <v>1</v>
      </c>
      <c r="E236" s="64">
        <v>1.492537313432836E-2</v>
      </c>
      <c r="F236" s="65">
        <v>5</v>
      </c>
      <c r="G236" s="64">
        <v>7.4626865671641798E-2</v>
      </c>
      <c r="H236" s="65">
        <v>37</v>
      </c>
      <c r="I236" s="64">
        <v>0.55223880597014929</v>
      </c>
      <c r="J236" s="65">
        <v>22</v>
      </c>
      <c r="K236" s="64">
        <v>0.32835820895522388</v>
      </c>
      <c r="L236" s="65">
        <v>67</v>
      </c>
      <c r="M236" s="64">
        <v>1</v>
      </c>
      <c r="N236" s="66">
        <v>4.1343283582089558</v>
      </c>
      <c r="O236" s="66">
        <v>0.85094461572543723</v>
      </c>
      <c r="P236" s="65">
        <v>4</v>
      </c>
      <c r="Q236" s="67">
        <v>4</v>
      </c>
    </row>
    <row r="237" spans="1:17" x14ac:dyDescent="0.25">
      <c r="A237" s="62">
        <v>57</v>
      </c>
      <c r="B237" s="63">
        <v>2</v>
      </c>
      <c r="C237" s="64">
        <v>3.1746031746031744E-2</v>
      </c>
      <c r="D237" s="65">
        <v>3</v>
      </c>
      <c r="E237" s="64">
        <v>4.7619047619047616E-2</v>
      </c>
      <c r="F237" s="65">
        <v>18</v>
      </c>
      <c r="G237" s="64">
        <v>0.28571428571428575</v>
      </c>
      <c r="H237" s="65">
        <v>26</v>
      </c>
      <c r="I237" s="64">
        <v>0.41269841269841273</v>
      </c>
      <c r="J237" s="65">
        <v>14</v>
      </c>
      <c r="K237" s="64">
        <v>0.22222222222222221</v>
      </c>
      <c r="L237" s="65">
        <v>63</v>
      </c>
      <c r="M237" s="64">
        <v>1</v>
      </c>
      <c r="N237" s="66">
        <v>3.7460317460317452</v>
      </c>
      <c r="O237" s="66">
        <v>0.96667461197010207</v>
      </c>
      <c r="P237" s="65">
        <v>4</v>
      </c>
      <c r="Q237" s="67">
        <v>4</v>
      </c>
    </row>
    <row r="238" spans="1:17" x14ac:dyDescent="0.25">
      <c r="A238" s="62">
        <v>58</v>
      </c>
      <c r="B238" s="63">
        <v>2</v>
      </c>
      <c r="C238" s="64">
        <v>3.0303030303030304E-2</v>
      </c>
      <c r="D238" s="65">
        <v>5</v>
      </c>
      <c r="E238" s="64">
        <v>7.575757575757576E-2</v>
      </c>
      <c r="F238" s="65">
        <v>12</v>
      </c>
      <c r="G238" s="64">
        <v>0.18181818181818182</v>
      </c>
      <c r="H238" s="65">
        <v>27</v>
      </c>
      <c r="I238" s="64">
        <v>0.40909090909090906</v>
      </c>
      <c r="J238" s="65">
        <v>20</v>
      </c>
      <c r="K238" s="64">
        <v>0.30303030303030304</v>
      </c>
      <c r="L238" s="65">
        <v>66</v>
      </c>
      <c r="M238" s="64">
        <v>1</v>
      </c>
      <c r="N238" s="66">
        <v>3.8787878787878789</v>
      </c>
      <c r="O238" s="66">
        <v>1.0305361041732899</v>
      </c>
      <c r="P238" s="65">
        <v>4</v>
      </c>
      <c r="Q238" s="67">
        <v>4</v>
      </c>
    </row>
    <row r="239" spans="1:17" x14ac:dyDescent="0.25">
      <c r="A239" s="62">
        <v>59</v>
      </c>
      <c r="B239" s="63">
        <v>1</v>
      </c>
      <c r="C239" s="64">
        <v>1.5384615384615385E-2</v>
      </c>
      <c r="D239" s="65">
        <v>2</v>
      </c>
      <c r="E239" s="64">
        <v>3.0769230769230771E-2</v>
      </c>
      <c r="F239" s="65">
        <v>13</v>
      </c>
      <c r="G239" s="64">
        <v>0.2</v>
      </c>
      <c r="H239" s="65">
        <v>30</v>
      </c>
      <c r="I239" s="64">
        <v>0.46153846153846151</v>
      </c>
      <c r="J239" s="65">
        <v>19</v>
      </c>
      <c r="K239" s="64">
        <v>0.29230769230769232</v>
      </c>
      <c r="L239" s="65">
        <v>65</v>
      </c>
      <c r="M239" s="64">
        <v>1</v>
      </c>
      <c r="N239" s="66">
        <v>3.9846153846153838</v>
      </c>
      <c r="O239" s="66">
        <v>0.87486262657894787</v>
      </c>
      <c r="P239" s="65">
        <v>4</v>
      </c>
      <c r="Q239" s="67">
        <v>4</v>
      </c>
    </row>
    <row r="240" spans="1:17" ht="15.75" thickBot="1" x14ac:dyDescent="0.3">
      <c r="A240" s="62">
        <v>60</v>
      </c>
      <c r="B240" s="68">
        <v>1</v>
      </c>
      <c r="C240" s="69">
        <v>1.5151515151515152E-2</v>
      </c>
      <c r="D240" s="70">
        <v>6</v>
      </c>
      <c r="E240" s="69">
        <v>9.0909090909090912E-2</v>
      </c>
      <c r="F240" s="70">
        <v>20</v>
      </c>
      <c r="G240" s="69">
        <v>0.30303030303030304</v>
      </c>
      <c r="H240" s="70">
        <v>35</v>
      </c>
      <c r="I240" s="69">
        <v>0.53030303030303028</v>
      </c>
      <c r="J240" s="70">
        <v>4</v>
      </c>
      <c r="K240" s="69">
        <v>6.0606060606060608E-2</v>
      </c>
      <c r="L240" s="70">
        <v>66</v>
      </c>
      <c r="M240" s="69">
        <v>1</v>
      </c>
      <c r="N240" s="71">
        <v>3.5303030303030307</v>
      </c>
      <c r="O240" s="71">
        <v>0.80803078710761533</v>
      </c>
      <c r="P240" s="70">
        <v>4</v>
      </c>
      <c r="Q240" s="72">
        <v>4</v>
      </c>
    </row>
  </sheetData>
  <mergeCells count="12">
    <mergeCell ref="L158:Q158"/>
    <mergeCell ref="B1:C1"/>
    <mergeCell ref="D1:E1"/>
    <mergeCell ref="F1:G1"/>
    <mergeCell ref="H1:I1"/>
    <mergeCell ref="J1:K1"/>
    <mergeCell ref="L1:Q1"/>
    <mergeCell ref="B158:C158"/>
    <mergeCell ref="D158:E158"/>
    <mergeCell ref="F158:G158"/>
    <mergeCell ref="H158:I158"/>
    <mergeCell ref="J158:K15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Evolutiva GLOBAL</vt:lpstr>
      <vt:lpstr>Evolutiva unidad </vt:lpstr>
      <vt:lpstr>RESULTADOS 2013</vt:lpstr>
      <vt:lpstr>Hoja2</vt:lpstr>
      <vt:lpstr>'Evolutiva GLOBAL'!Área_de_impresión</vt:lpstr>
      <vt:lpstr>'Evolutiva unidad '!Área_de_impresión</vt:lpstr>
      <vt:lpstr>'RESULTADOS 2013'!Área_de_impresión</vt:lpstr>
    </vt:vector>
  </TitlesOfParts>
  <Company>Universidad de Jaén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de Informática</dc:creator>
  <cp:lastModifiedBy>UJA</cp:lastModifiedBy>
  <cp:lastPrinted>2012-02-14T09:03:53Z</cp:lastPrinted>
  <dcterms:created xsi:type="dcterms:W3CDTF">2011-12-20T13:31:43Z</dcterms:created>
  <dcterms:modified xsi:type="dcterms:W3CDTF">2014-03-06T16:12:59Z</dcterms:modified>
</cp:coreProperties>
</file>