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999" lockStructure="1"/>
  <bookViews>
    <workbookView xWindow="240" yWindow="60" windowWidth="18855" windowHeight="8445" tabRatio="892" activeTab="14"/>
  </bookViews>
  <sheets>
    <sheet name="Indice" sheetId="34" r:id="rId1"/>
    <sheet name="PC04" sheetId="1" r:id="rId2"/>
    <sheet name="PC.04.11.2009" sheetId="16" state="hidden" r:id="rId3"/>
    <sheet name="PC.04.11.2010" sheetId="17" state="hidden" r:id="rId4"/>
    <sheet name="PC.04.11.2011" sheetId="18" state="hidden" r:id="rId5"/>
    <sheet name="PC.04.11.2012" sheetId="19" state="hidden" r:id="rId6"/>
    <sheet name="PC.04.11.2013" sheetId="20" state="hidden" r:id="rId7"/>
    <sheet name="PC.04.11.2014" sheetId="21" state="hidden" r:id="rId8"/>
    <sheet name="PC.04.12.M.C2009" sheetId="22" state="hidden" r:id="rId9"/>
    <sheet name="PC.04.12.2010" sheetId="23" state="hidden" r:id="rId10"/>
    <sheet name="PC.04.12.2011" sheetId="24" state="hidden" r:id="rId11"/>
    <sheet name="PC.04.12.2012" sheetId="25" state="hidden" r:id="rId12"/>
    <sheet name="PC.04.12.2013" sheetId="26" state="hidden" r:id="rId13"/>
    <sheet name="PC.04.12.2014" sheetId="27" state="hidden" r:id="rId14"/>
    <sheet name="PC06" sheetId="2" r:id="rId15"/>
    <sheet name="PC.06.11.2009" sheetId="28" state="hidden" r:id="rId16"/>
    <sheet name="PC.06.11.2010" sheetId="29" state="hidden" r:id="rId17"/>
    <sheet name="PC.06.11.2011" sheetId="30" state="hidden" r:id="rId18"/>
    <sheet name="PC.06.11.2012" sheetId="31" state="hidden" r:id="rId19"/>
    <sheet name="PC.06.11.2013" sheetId="32" state="hidden" r:id="rId20"/>
    <sheet name="PC.06.11.2014" sheetId="33" state="hidden" r:id="rId21"/>
    <sheet name="PC08" sheetId="3" r:id="rId22"/>
    <sheet name="PC08.A.D.2009" sheetId="7" state="hidden" r:id="rId23"/>
    <sheet name="PC08.A.D.2010" sheetId="6" state="hidden" r:id="rId24"/>
    <sheet name="PC08.2.A.D.2011" sheetId="5" state="hidden" r:id="rId25"/>
    <sheet name="PC08.2.A.D.2012" sheetId="4" state="hidden" r:id="rId26"/>
    <sheet name="PC08.A.D.2013" sheetId="8" state="hidden" r:id="rId27"/>
    <sheet name="PC.08.A.D.2014" sheetId="9" state="hidden" r:id="rId28"/>
    <sheet name="PC.08.A.I.2009" sheetId="10" state="hidden" r:id="rId29"/>
    <sheet name="PC.08.A.I.2010" sheetId="11" state="hidden" r:id="rId30"/>
    <sheet name="PC08.A.I.2011" sheetId="12" state="hidden" r:id="rId31"/>
    <sheet name="PC.08.A.I.2012" sheetId="13" state="hidden" r:id="rId32"/>
    <sheet name="PC08.A.I.2013" sheetId="14" state="hidden" r:id="rId33"/>
    <sheet name="PC08.A.I.2014" sheetId="15" state="hidden" r:id="rId34"/>
  </sheets>
  <calcPr calcId="145621"/>
</workbook>
</file>

<file path=xl/calcChain.xml><?xml version="1.0" encoding="utf-8"?>
<calcChain xmlns="http://schemas.openxmlformats.org/spreadsheetml/2006/main">
  <c r="M43" i="3" l="1"/>
  <c r="M42" i="3"/>
  <c r="I3" i="15"/>
  <c r="L38" i="3" s="1"/>
  <c r="H3" i="15"/>
  <c r="K38" i="3" s="1"/>
  <c r="G3" i="15"/>
  <c r="J38" i="3" s="1"/>
  <c r="I3" i="14"/>
  <c r="L32" i="3" s="1"/>
  <c r="H3" i="14"/>
  <c r="K32" i="3" s="1"/>
  <c r="G3" i="14"/>
  <c r="J32" i="3" s="1"/>
  <c r="I3" i="13"/>
  <c r="L26" i="3" s="1"/>
  <c r="H3" i="13"/>
  <c r="K26" i="3" s="1"/>
  <c r="K43" i="3" s="1"/>
  <c r="G3" i="13"/>
  <c r="J26" i="3" s="1"/>
  <c r="I3" i="12"/>
  <c r="L20" i="3" s="1"/>
  <c r="H3" i="12"/>
  <c r="K20" i="3" s="1"/>
  <c r="G3" i="12"/>
  <c r="J20" i="3" s="1"/>
  <c r="I3" i="11"/>
  <c r="L14" i="3" s="1"/>
  <c r="H3" i="11"/>
  <c r="K14" i="3" s="1"/>
  <c r="G3" i="11"/>
  <c r="J14" i="3" s="1"/>
  <c r="I3" i="10"/>
  <c r="L8" i="3" s="1"/>
  <c r="H3" i="10"/>
  <c r="K8" i="3" s="1"/>
  <c r="G3" i="10"/>
  <c r="J8" i="3" s="1"/>
  <c r="I3" i="9"/>
  <c r="L37" i="3" s="1"/>
  <c r="H3" i="9"/>
  <c r="K37" i="3" s="1"/>
  <c r="G3" i="9"/>
  <c r="J37" i="3" s="1"/>
  <c r="I3" i="8"/>
  <c r="L31" i="3" s="1"/>
  <c r="H3" i="8"/>
  <c r="K31" i="3" s="1"/>
  <c r="G3" i="8"/>
  <c r="J31" i="3" s="1"/>
  <c r="I3" i="4"/>
  <c r="L25" i="3" s="1"/>
  <c r="H3" i="4"/>
  <c r="K25" i="3" s="1"/>
  <c r="K42" i="3" s="1"/>
  <c r="G3" i="4"/>
  <c r="J25" i="3" s="1"/>
  <c r="I3" i="5"/>
  <c r="L19" i="3" s="1"/>
  <c r="H3" i="5"/>
  <c r="K19" i="3" s="1"/>
  <c r="G3" i="5"/>
  <c r="J19" i="3" s="1"/>
  <c r="I3" i="6"/>
  <c r="L13" i="3" s="1"/>
  <c r="H3" i="6"/>
  <c r="K13" i="3" s="1"/>
  <c r="G3" i="6"/>
  <c r="J13" i="3" s="1"/>
  <c r="I3" i="7"/>
  <c r="L7" i="3" s="1"/>
  <c r="H3" i="7"/>
  <c r="K7" i="3" s="1"/>
  <c r="G3" i="7"/>
  <c r="J7" i="3" s="1"/>
  <c r="L42" i="2"/>
  <c r="I3" i="33"/>
  <c r="K37" i="2" s="1"/>
  <c r="H3" i="33"/>
  <c r="J37" i="2" s="1"/>
  <c r="G3" i="33"/>
  <c r="I37" i="2" s="1"/>
  <c r="I3" i="32"/>
  <c r="K31" i="2" s="1"/>
  <c r="H3" i="32"/>
  <c r="J31" i="2" s="1"/>
  <c r="G3" i="32"/>
  <c r="I31" i="2" s="1"/>
  <c r="I3" i="31"/>
  <c r="K25" i="2" s="1"/>
  <c r="H3" i="31"/>
  <c r="J25" i="2" s="1"/>
  <c r="G3" i="31"/>
  <c r="I25" i="2" s="1"/>
  <c r="I3" i="30"/>
  <c r="K19" i="2" s="1"/>
  <c r="H3" i="30"/>
  <c r="J19" i="2" s="1"/>
  <c r="G3" i="30"/>
  <c r="I19" i="2" s="1"/>
  <c r="I3" i="29"/>
  <c r="K13" i="2" s="1"/>
  <c r="H3" i="29"/>
  <c r="J13" i="2" s="1"/>
  <c r="G3" i="29"/>
  <c r="I13" i="2" s="1"/>
  <c r="I3" i="28"/>
  <c r="K7" i="2" s="1"/>
  <c r="H3" i="28"/>
  <c r="J7" i="2" s="1"/>
  <c r="J42" i="2" s="1"/>
  <c r="G3" i="28"/>
  <c r="I7" i="2" s="1"/>
  <c r="F3" i="28"/>
  <c r="H7" i="2" s="1"/>
  <c r="L44" i="1"/>
  <c r="L43" i="1"/>
  <c r="J39" i="1"/>
  <c r="I3" i="27"/>
  <c r="K39" i="1" s="1"/>
  <c r="H3" i="27"/>
  <c r="G3" i="27"/>
  <c r="I39" i="1" s="1"/>
  <c r="J33" i="1"/>
  <c r="I3" i="26"/>
  <c r="K33" i="1" s="1"/>
  <c r="H3" i="26"/>
  <c r="G3" i="26"/>
  <c r="I33" i="1" s="1"/>
  <c r="G3" i="25"/>
  <c r="I27" i="1" s="1"/>
  <c r="I3" i="25"/>
  <c r="K27" i="1" s="1"/>
  <c r="H3" i="25"/>
  <c r="J27" i="1" s="1"/>
  <c r="J21" i="1"/>
  <c r="I3" i="24"/>
  <c r="K21" i="1" s="1"/>
  <c r="H3" i="24"/>
  <c r="G3" i="24"/>
  <c r="I21" i="1" s="1"/>
  <c r="J15" i="1"/>
  <c r="I3" i="23"/>
  <c r="K15" i="1" s="1"/>
  <c r="H3" i="23"/>
  <c r="G3" i="23"/>
  <c r="I15" i="1" s="1"/>
  <c r="J9" i="1"/>
  <c r="J44" i="1" s="1"/>
  <c r="I3" i="22"/>
  <c r="K9" i="1" s="1"/>
  <c r="H3" i="22"/>
  <c r="G3" i="22"/>
  <c r="I9" i="1" s="1"/>
  <c r="J38" i="1"/>
  <c r="I3" i="21"/>
  <c r="K38" i="1" s="1"/>
  <c r="H3" i="21"/>
  <c r="G3" i="21"/>
  <c r="I38" i="1" s="1"/>
  <c r="J32" i="1"/>
  <c r="I3" i="20"/>
  <c r="K32" i="1" s="1"/>
  <c r="H3" i="20"/>
  <c r="G3" i="20"/>
  <c r="I32" i="1" s="1"/>
  <c r="J26" i="1"/>
  <c r="I3" i="19"/>
  <c r="K26" i="1" s="1"/>
  <c r="H3" i="19"/>
  <c r="G3" i="19"/>
  <c r="I26" i="1" s="1"/>
  <c r="J20" i="1"/>
  <c r="I3" i="18"/>
  <c r="K20" i="1" s="1"/>
  <c r="H3" i="18"/>
  <c r="G3" i="18"/>
  <c r="I20" i="1" s="1"/>
  <c r="I3" i="17"/>
  <c r="K14" i="1" s="1"/>
  <c r="H3" i="17"/>
  <c r="J14" i="1" s="1"/>
  <c r="G3" i="17"/>
  <c r="I14" i="1" s="1"/>
  <c r="I3" i="16"/>
  <c r="K8" i="1" s="1"/>
  <c r="H3" i="16"/>
  <c r="J8" i="1" s="1"/>
  <c r="J43" i="1" s="1"/>
  <c r="G3" i="16"/>
  <c r="I8" i="1" s="1"/>
  <c r="I43" i="1" l="1"/>
  <c r="K43" i="1"/>
  <c r="I44" i="1"/>
  <c r="K44" i="1"/>
  <c r="I42" i="2"/>
  <c r="K42" i="2"/>
  <c r="J42" i="3"/>
  <c r="L42" i="3"/>
  <c r="J43" i="3"/>
  <c r="L43" i="3"/>
  <c r="F3" i="33"/>
  <c r="H37" i="2" s="1"/>
  <c r="F3" i="32"/>
  <c r="H31" i="2" s="1"/>
  <c r="F3" i="31"/>
  <c r="H25" i="2" s="1"/>
  <c r="F3" i="30"/>
  <c r="H19" i="2" s="1"/>
  <c r="F3" i="29"/>
  <c r="H13" i="2" s="1"/>
  <c r="F3" i="27"/>
  <c r="H39" i="1" s="1"/>
  <c r="F3" i="26"/>
  <c r="H33" i="1" s="1"/>
  <c r="F3" i="25"/>
  <c r="H27" i="1" s="1"/>
  <c r="F3" i="24"/>
  <c r="H21" i="1" s="1"/>
  <c r="F3" i="23"/>
  <c r="H15" i="1" s="1"/>
  <c r="F3" i="22"/>
  <c r="H9" i="1" s="1"/>
  <c r="F3" i="21"/>
  <c r="H38" i="1" s="1"/>
  <c r="F3" i="20"/>
  <c r="H32" i="1" s="1"/>
  <c r="F3" i="19"/>
  <c r="F3" i="18"/>
  <c r="H26" i="1" s="1"/>
  <c r="F3" i="17"/>
  <c r="H20" i="1" s="1"/>
  <c r="F3" i="16"/>
  <c r="H8" i="1" s="1"/>
  <c r="F3" i="15"/>
  <c r="I38" i="3" s="1"/>
  <c r="F3" i="14"/>
  <c r="I32" i="3" s="1"/>
  <c r="F3" i="13"/>
  <c r="I26" i="3" s="1"/>
  <c r="F3" i="12"/>
  <c r="I20" i="3" s="1"/>
  <c r="F3" i="11"/>
  <c r="I14" i="3" s="1"/>
  <c r="F3" i="10"/>
  <c r="I8" i="3" s="1"/>
  <c r="I43" i="3" l="1"/>
  <c r="H14" i="1"/>
  <c r="H43" i="1" s="1"/>
  <c r="H42" i="2"/>
  <c r="F3" i="9"/>
  <c r="I37" i="3" s="1"/>
  <c r="F3" i="8"/>
  <c r="I31" i="3" s="1"/>
  <c r="F3" i="7"/>
  <c r="I7" i="3" s="1"/>
  <c r="F3" i="6"/>
  <c r="I13" i="3" s="1"/>
  <c r="F3" i="5"/>
  <c r="I19" i="3" s="1"/>
  <c r="F3" i="4"/>
  <c r="I25" i="3" s="1"/>
  <c r="H43" i="3"/>
  <c r="H42" i="3"/>
  <c r="H44" i="1"/>
  <c r="I42" i="3" l="1"/>
</calcChain>
</file>

<file path=xl/sharedStrings.xml><?xml version="1.0" encoding="utf-8"?>
<sst xmlns="http://schemas.openxmlformats.org/spreadsheetml/2006/main" count="525" uniqueCount="30">
  <si>
    <t>TENDENCIAS ENCUESTAS POST SERVICIO</t>
  </si>
  <si>
    <t>PC04: GESTIÓN DEL MANTENIMIENTO</t>
  </si>
  <si>
    <t>Satisfecho</t>
  </si>
  <si>
    <t>Muy Satisfecho</t>
  </si>
  <si>
    <t>MEDIA</t>
  </si>
  <si>
    <t>MODA</t>
  </si>
  <si>
    <t>MEDIANA</t>
  </si>
  <si>
    <t>DESVIACIÓN TÍPICA</t>
  </si>
  <si>
    <t>Nº Encuestas Total</t>
  </si>
  <si>
    <t>PC 04.11 Mantenimiento Preventivo ( Calibración):</t>
  </si>
  <si>
    <t>PC 04.12 Mantenimiento Correctivo:</t>
  </si>
  <si>
    <t xml:space="preserve">Ni Satisfecho/ Ni Insatisfecho </t>
  </si>
  <si>
    <t xml:space="preserve">Insatisfecho </t>
  </si>
  <si>
    <t xml:space="preserve">Muy insatisfecho </t>
  </si>
  <si>
    <t>PC 06.11 Resolución Práctica de Consulta:</t>
  </si>
  <si>
    <t xml:space="preserve">PC06: </t>
  </si>
  <si>
    <t>PC 08.2  Apoyo a la Docencia:</t>
  </si>
  <si>
    <t>PC 08.2  Apoyo a la Investigación:</t>
  </si>
  <si>
    <t xml:space="preserve">PC08: </t>
  </si>
  <si>
    <t>TOTAL</t>
  </si>
  <si>
    <t>DESVIACIÓN TIPICA</t>
  </si>
  <si>
    <t>INDICE</t>
  </si>
  <si>
    <t>PC 04.11 Mantenimiento Preventivo ( Calibración)</t>
  </si>
  <si>
    <t>PC 04.12 Mantenimiento Correctivo</t>
  </si>
  <si>
    <t>PC 06.11 Resolución Práctica de Consulta</t>
  </si>
  <si>
    <t>PC 08.2  Apoyo a la Docencia</t>
  </si>
  <si>
    <t>PC 08.2  Apoyo a la Investigación</t>
  </si>
  <si>
    <t>PC 08: Gestión de la Prestación de Servicios de Apoyo Científico/ Técnico.</t>
  </si>
  <si>
    <t>PC 04: Gestión del Mantenimiento</t>
  </si>
  <si>
    <t>PC 06: Gestión de los Recursos de Información y Conocimiento.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</si>
</sst>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3" fillId="3" borderId="0" xfId="0" applyFont="1" applyFill="1"/>
    <xf numFmtId="0" fontId="0" fillId="3" borderId="0" xfId="0" applyFill="1"/>
    <xf numFmtId="0" fontId="1" fillId="4" borderId="0" xfId="0" applyFont="1" applyFill="1"/>
    <xf numFmtId="0" fontId="3" fillId="5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0" fillId="9" borderId="0" xfId="0" applyFill="1"/>
    <xf numFmtId="0" fontId="4" fillId="4" borderId="0" xfId="0" applyFont="1" applyFill="1"/>
    <xf numFmtId="0" fontId="3" fillId="10" borderId="0" xfId="0" applyFont="1" applyFill="1"/>
    <xf numFmtId="0" fontId="3" fillId="9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7" borderId="0" xfId="1" applyFill="1" applyAlignment="1" applyProtection="1"/>
    <xf numFmtId="0" fontId="3" fillId="11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NumberFormat="1"/>
    <xf numFmtId="0" fontId="3" fillId="7" borderId="0" xfId="0" applyNumberFormat="1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0" fillId="7" borderId="0" xfId="0" applyFill="1"/>
    <xf numFmtId="0" fontId="7" fillId="5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right" vertical="center"/>
    </xf>
    <xf numFmtId="0" fontId="7" fillId="12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/>
    </xf>
    <xf numFmtId="0" fontId="7" fillId="5" borderId="0" xfId="0" applyFont="1" applyFill="1"/>
    <xf numFmtId="0" fontId="7" fillId="6" borderId="0" xfId="0" applyFont="1" applyFill="1"/>
    <xf numFmtId="0" fontId="7" fillId="12" borderId="0" xfId="0" applyFont="1" applyFill="1"/>
    <xf numFmtId="0" fontId="7" fillId="7" borderId="0" xfId="0" applyFont="1" applyFill="1"/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10" borderId="1" xfId="0" applyFont="1" applyFill="1" applyBorder="1"/>
    <xf numFmtId="0" fontId="3" fillId="12" borderId="1" xfId="0" applyFont="1" applyFill="1" applyBorder="1"/>
    <xf numFmtId="0" fontId="3" fillId="12" borderId="0" xfId="0" applyFont="1" applyFill="1"/>
    <xf numFmtId="0" fontId="7" fillId="0" borderId="0" xfId="0" applyFont="1"/>
    <xf numFmtId="2" fontId="7" fillId="6" borderId="0" xfId="0" applyNumberFormat="1" applyFont="1" applyFill="1"/>
    <xf numFmtId="2" fontId="7" fillId="7" borderId="0" xfId="0" applyNumberFormat="1" applyFont="1" applyFill="1"/>
    <xf numFmtId="0" fontId="7" fillId="0" borderId="0" xfId="0" applyFont="1" applyFill="1"/>
    <xf numFmtId="0" fontId="7" fillId="9" borderId="0" xfId="0" applyFont="1" applyFill="1"/>
    <xf numFmtId="2" fontId="7" fillId="6" borderId="0" xfId="0" applyNumberFormat="1" applyFont="1" applyFill="1" applyAlignment="1">
      <alignment horizontal="right" vertical="center"/>
    </xf>
    <xf numFmtId="2" fontId="7" fillId="7" borderId="0" xfId="0" applyNumberFormat="1" applyFont="1" applyFill="1" applyAlignment="1">
      <alignment horizontal="right" vertical="center"/>
    </xf>
    <xf numFmtId="164" fontId="7" fillId="7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MODA PC04.11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('PC04'!$H$8,'PC04'!$H$14,'PC04'!$H$20,'PC04'!$H$26,'PC04'!$H$32,'PC04'!$H$38)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8128"/>
        <c:axId val="87649664"/>
      </c:barChart>
      <c:catAx>
        <c:axId val="876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649664"/>
        <c:crosses val="autoZero"/>
        <c:auto val="1"/>
        <c:lblAlgn val="ctr"/>
        <c:lblOffset val="100"/>
        <c:noMultiLvlLbl val="0"/>
      </c:catAx>
      <c:valAx>
        <c:axId val="8764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7648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 PC06.11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('PC06'!$A$4,'PC06'!$A$11,'PC06'!$A$17,'PC06'!$A$23,'PC06'!$A$29,'PC06'!$A$35)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('PC06'!$I$7,'PC06'!$I$13,'PC06'!$I$19,'PC06'!$I$25,'PC06'!$I$31,'PC06'!$I$37)</c:f>
              <c:numCache>
                <c:formatCode>0.00</c:formatCode>
                <c:ptCount val="6"/>
                <c:pt idx="0" formatCode="General">
                  <c:v>4.5</c:v>
                </c:pt>
                <c:pt idx="1">
                  <c:v>4.666666666666667</c:v>
                </c:pt>
                <c:pt idx="2">
                  <c:v>4.7222222222222223</c:v>
                </c:pt>
                <c:pt idx="3">
                  <c:v>4.8461538461538458</c:v>
                </c:pt>
                <c:pt idx="4">
                  <c:v>4.7272727272727275</c:v>
                </c:pt>
                <c:pt idx="5">
                  <c:v>4.9428571428571431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15456"/>
        <c:axId val="106116992"/>
      </c:barChart>
      <c:catAx>
        <c:axId val="1061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116992"/>
        <c:crosses val="autoZero"/>
        <c:auto val="1"/>
        <c:lblAlgn val="ctr"/>
        <c:lblOffset val="100"/>
        <c:noMultiLvlLbl val="0"/>
      </c:catAx>
      <c:valAx>
        <c:axId val="10611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11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MEDIANA PC06.11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('PC06'!$A$4,'PC06'!$A$11,'PC06'!$A$17,'PC06'!$A$23,'PC06'!$A$29,'PC06'!$A$35)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('PC06'!$J$7,'PC06'!$J$13,'PC06'!$J$19,'PC06'!$J$25,'PC06'!$J$31,'PC06'!$J$37)</c:f>
              <c:numCache>
                <c:formatCode>General</c:formatCode>
                <c:ptCount val="6"/>
                <c:pt idx="0">
                  <c:v>4.5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9760"/>
        <c:axId val="106151296"/>
      </c:barChart>
      <c:catAx>
        <c:axId val="1061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151296"/>
        <c:crosses val="autoZero"/>
        <c:auto val="1"/>
        <c:lblAlgn val="ctr"/>
        <c:lblOffset val="100"/>
        <c:noMultiLvlLbl val="0"/>
      </c:catAx>
      <c:valAx>
        <c:axId val="10615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149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DESVIACIÓN TÍPICA PC06.11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('PC06'!$A$4,'PC06'!$A$11,'PC06'!$A$17,'PC06'!$A$23,'PC06'!$A$29,'PC06'!$A$35)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('PC06'!$K$7,'PC06'!$K$13,'PC06'!$K$19,'PC06'!$K$25,'PC06'!$K$31,'PC06'!$K$37)</c:f>
              <c:numCache>
                <c:formatCode>0.00</c:formatCode>
                <c:ptCount val="6"/>
                <c:pt idx="0" formatCode="General">
                  <c:v>0.5</c:v>
                </c:pt>
                <c:pt idx="1">
                  <c:v>0.47140452079103168</c:v>
                </c:pt>
                <c:pt idx="2">
                  <c:v>0.65026110615109023</c:v>
                </c:pt>
                <c:pt idx="3">
                  <c:v>0.36080121229411</c:v>
                </c:pt>
                <c:pt idx="4">
                  <c:v>0.7890434282600931</c:v>
                </c:pt>
                <c:pt idx="5">
                  <c:v>0.23211538298959886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64992"/>
        <c:axId val="106591360"/>
      </c:barChart>
      <c:catAx>
        <c:axId val="10656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591360"/>
        <c:crosses val="autoZero"/>
        <c:auto val="1"/>
        <c:lblAlgn val="ctr"/>
        <c:lblOffset val="100"/>
        <c:noMultiLvlLbl val="0"/>
      </c:catAx>
      <c:valAx>
        <c:axId val="10659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564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MODA PC08.2.A.D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('PC08'!$I$7,'PC08'!$I$13,'PC08'!$I$19,'PC08'!$I$25,'PC08'!$I$31,'PC08'!$I$37)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99232"/>
        <c:axId val="106400768"/>
      </c:barChart>
      <c:catAx>
        <c:axId val="1063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06400768"/>
        <c:crosses val="autoZero"/>
        <c:auto val="1"/>
        <c:lblAlgn val="ctr"/>
        <c:lblOffset val="100"/>
        <c:noMultiLvlLbl val="0"/>
      </c:catAx>
      <c:valAx>
        <c:axId val="10640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639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 </a:t>
            </a:r>
            <a:r>
              <a:rPr lang="en-US" sz="1800" b="1" i="0" u="none" strike="noStrike" baseline="0"/>
              <a:t>PC08.2.A.D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('PC08'!$J$7,'PC08'!$J$13,'PC08'!$J$19,'PC08'!$J$25,'PC08'!$J$31,'PC08'!$J$37)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4.7813620071684584</c:v>
                </c:pt>
                <c:pt idx="4" formatCode="0.00">
                  <c:v>4.7989203778677467</c:v>
                </c:pt>
                <c:pt idx="5" formatCode="0.00">
                  <c:v>4.7568710359408035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13056"/>
        <c:axId val="106431232"/>
      </c:barChart>
      <c:catAx>
        <c:axId val="10641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6431232"/>
        <c:crosses val="autoZero"/>
        <c:auto val="1"/>
        <c:lblAlgn val="ctr"/>
        <c:lblOffset val="100"/>
        <c:noMultiLvlLbl val="0"/>
      </c:catAx>
      <c:valAx>
        <c:axId val="10643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641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MEDIANA  </a:t>
            </a:r>
            <a:r>
              <a:rPr lang="en-US" sz="1800" b="1" i="0" u="none" strike="noStrike" baseline="0"/>
              <a:t>PC08.2.A.D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MEDIANA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('PC08'!$K$7,'PC08'!$K$13,'PC08'!$K$19,'PC08'!$K$25,'PC08'!$K$31,'PC08'!$K$37)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1712"/>
        <c:axId val="106453248"/>
      </c:barChart>
      <c:catAx>
        <c:axId val="1064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6453248"/>
        <c:crosses val="autoZero"/>
        <c:auto val="1"/>
        <c:lblAlgn val="ctr"/>
        <c:lblOffset val="100"/>
        <c:noMultiLvlLbl val="0"/>
      </c:catAx>
      <c:valAx>
        <c:axId val="10645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645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DESVIACIÓN TÍPICA PC08.2.A.D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DESVIACIÓN TÍPICA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('PC08'!$L$7,'PC08'!$L$13,'PC08'!$L$19,'PC08'!$L$25,'PC08'!$L$31,'PC08'!$L$37)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0.54760175217638984</c:v>
                </c:pt>
                <c:pt idx="4" formatCode="0.00">
                  <c:v>0.54120265972783554</c:v>
                </c:pt>
                <c:pt idx="5" formatCode="0.00">
                  <c:v>0.59426464078195407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91520"/>
        <c:axId val="106897408"/>
      </c:barChart>
      <c:catAx>
        <c:axId val="1068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897408"/>
        <c:crosses val="autoZero"/>
        <c:auto val="1"/>
        <c:lblAlgn val="ctr"/>
        <c:lblOffset val="100"/>
        <c:noMultiLvlLbl val="0"/>
      </c:catAx>
      <c:valAx>
        <c:axId val="10689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891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MODA PC08.2.A.I.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('PC08'!$I$8,'PC08'!$I$14,'PC08'!$I$20,'PC08'!$I$26,'PC08'!$I$32,'PC08'!$I$38)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30176"/>
        <c:axId val="106931712"/>
      </c:barChart>
      <c:catAx>
        <c:axId val="106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31712"/>
        <c:crosses val="autoZero"/>
        <c:auto val="1"/>
        <c:lblAlgn val="ctr"/>
        <c:lblOffset val="100"/>
        <c:noMultiLvlLbl val="0"/>
      </c:catAx>
      <c:valAx>
        <c:axId val="10693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93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 PC08.2.A.I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('PC08'!$J$8,'PC08'!$J$14,'PC08'!$J$20,'PC08'!$J$26,'PC08'!$J$32,'PC08'!$J$38)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4.8043478260869561</c:v>
                </c:pt>
                <c:pt idx="4" formatCode="0.00">
                  <c:v>4.7707509881422929</c:v>
                </c:pt>
                <c:pt idx="5" formatCode="0.00">
                  <c:v>4.7665198237885464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52192"/>
        <c:axId val="106953728"/>
      </c:barChart>
      <c:catAx>
        <c:axId val="106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53728"/>
        <c:crosses val="autoZero"/>
        <c:auto val="1"/>
        <c:lblAlgn val="ctr"/>
        <c:lblOffset val="100"/>
        <c:noMultiLvlLbl val="0"/>
      </c:catAx>
      <c:valAx>
        <c:axId val="10695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95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MEDIANA PC08.2.A.I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('PC08'!$K$8,'PC08'!$K$14,'PC08'!$K$20,'PC08'!$K$26,'PC08'!$K$32,'PC08'!$K$38)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82400"/>
        <c:axId val="107004672"/>
      </c:barChart>
      <c:catAx>
        <c:axId val="1069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004672"/>
        <c:crosses val="autoZero"/>
        <c:auto val="1"/>
        <c:lblAlgn val="ctr"/>
        <c:lblOffset val="100"/>
        <c:noMultiLvlLbl val="0"/>
      </c:catAx>
      <c:valAx>
        <c:axId val="10700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98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 PC04.11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('PC04'!$I$8,'PC04'!$I$14,'PC04'!$I$20,'PC04'!$I$26,'PC04'!$I$32,'PC04'!$I$38)</c:f>
              <c:numCache>
                <c:formatCode>0.00</c:formatCode>
                <c:ptCount val="6"/>
                <c:pt idx="0">
                  <c:v>4.833333333333333</c:v>
                </c:pt>
                <c:pt idx="1">
                  <c:v>4.9615384615384617</c:v>
                </c:pt>
                <c:pt idx="2">
                  <c:v>4.8636363636363633</c:v>
                </c:pt>
                <c:pt idx="3" formatCode="General">
                  <c:v>5</c:v>
                </c:pt>
                <c:pt idx="4" formatCode="General">
                  <c:v>5</c:v>
                </c:pt>
                <c:pt idx="5">
                  <c:v>4.9047619047619051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4240"/>
        <c:axId val="105710720"/>
      </c:barChart>
      <c:catAx>
        <c:axId val="876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710720"/>
        <c:crosses val="autoZero"/>
        <c:auto val="1"/>
        <c:lblAlgn val="ctr"/>
        <c:lblOffset val="100"/>
        <c:noMultiLvlLbl val="0"/>
      </c:catAx>
      <c:valAx>
        <c:axId val="10571072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87674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DESVIACIÓN TÍPICA PC08.A.I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('PC08'!$A$4,'PC08'!$A$11,'PC08'!$A$17,'PC08'!$A$23,'PC08'!$A$29,'PC08'!$A$35)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('PC08'!$L$8,'PC08'!$L$14,'PC08'!$L$20,'PC08'!$L$26,'PC08'!$L$32,'PC08'!$L$38)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0.5364766382283942</c:v>
                </c:pt>
                <c:pt idx="4" formatCode="0.00">
                  <c:v>0.70767547248490326</c:v>
                </c:pt>
                <c:pt idx="5" formatCode="0.00">
                  <c:v>0.71060423088737301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37440"/>
        <c:axId val="107038976"/>
      </c:barChart>
      <c:catAx>
        <c:axId val="1070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7038976"/>
        <c:crosses val="autoZero"/>
        <c:auto val="1"/>
        <c:lblAlgn val="ctr"/>
        <c:lblOffset val="100"/>
        <c:noMultiLvlLbl val="0"/>
      </c:catAx>
      <c:valAx>
        <c:axId val="107038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10703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MEDIANA PC04.11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('PC04'!$J$8,'PC04'!$J$14,'PC04'!$J$20,'PC04'!$J$26,'PC04'!$J$32,'PC04'!$J$38)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39392"/>
        <c:axId val="105740928"/>
      </c:barChart>
      <c:catAx>
        <c:axId val="1057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740928"/>
        <c:crosses val="autoZero"/>
        <c:auto val="1"/>
        <c:lblAlgn val="ctr"/>
        <c:lblOffset val="100"/>
        <c:noMultiLvlLbl val="0"/>
      </c:catAx>
      <c:valAx>
        <c:axId val="10574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7393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DESVIACIÓN TÍPICA PC04.11</c:v>
          </c:tx>
          <c:invertIfNegative val="0"/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('PC04'!$K$8,'PC04'!$K$14,'PC04'!$K$20,'PC04'!$K$26,'PC04'!$K$32,'PC04'!$K$38)</c:f>
              <c:numCache>
                <c:formatCode>0.00</c:formatCode>
                <c:ptCount val="6"/>
                <c:pt idx="0">
                  <c:v>0.37267799624996495</c:v>
                </c:pt>
                <c:pt idx="1">
                  <c:v>0.19230769230769229</c:v>
                </c:pt>
                <c:pt idx="2">
                  <c:v>0.45681252823276774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0.29354352395090366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44736"/>
        <c:axId val="105846272"/>
      </c:barChart>
      <c:catAx>
        <c:axId val="10584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46272"/>
        <c:crosses val="autoZero"/>
        <c:auto val="1"/>
        <c:lblAlgn val="ctr"/>
        <c:lblOffset val="100"/>
        <c:noMultiLvlLbl val="0"/>
      </c:catAx>
      <c:valAx>
        <c:axId val="1058462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5844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MODA PC04.12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('PC04'!$H$9,'PC04'!$H$15,'PC04'!$H$21,'PC04'!$H$27,'PC04'!$H$33,'PC04'!$H$39)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71232"/>
        <c:axId val="105872768"/>
      </c:barChart>
      <c:catAx>
        <c:axId val="1058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72768"/>
        <c:crosses val="autoZero"/>
        <c:auto val="1"/>
        <c:lblAlgn val="ctr"/>
        <c:lblOffset val="100"/>
        <c:noMultiLvlLbl val="0"/>
      </c:catAx>
      <c:valAx>
        <c:axId val="10587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871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 PC04.12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('PC04'!$I$9,'PC04'!$I$15,'PC04'!$I$21,'PC04'!$I$27,'PC04'!$I$33,'PC04'!$I$39)</c:f>
              <c:numCache>
                <c:formatCode>0.00</c:formatCode>
                <c:ptCount val="6"/>
                <c:pt idx="0" formatCode="General">
                  <c:v>4.5999999999999996</c:v>
                </c:pt>
                <c:pt idx="1">
                  <c:v>4.7948717948717947</c:v>
                </c:pt>
                <c:pt idx="2">
                  <c:v>4.8311688311688314</c:v>
                </c:pt>
                <c:pt idx="3">
                  <c:v>4.8645161290322578</c:v>
                </c:pt>
                <c:pt idx="4">
                  <c:v>4.9071428571428575</c:v>
                </c:pt>
                <c:pt idx="5">
                  <c:v>4.9504132231404956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9968"/>
        <c:axId val="106185856"/>
      </c:barChart>
      <c:catAx>
        <c:axId val="1061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185856"/>
        <c:crosses val="autoZero"/>
        <c:auto val="1"/>
        <c:lblAlgn val="ctr"/>
        <c:lblOffset val="100"/>
        <c:noMultiLvlLbl val="0"/>
      </c:catAx>
      <c:valAx>
        <c:axId val="10618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179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MEDIANA PC04.12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('PC04'!$J$9,'PC04'!$J$15,'PC04'!$J$21,'PC04'!$J$27,'PC04'!$J$33,'PC04'!$J$39)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22720"/>
        <c:axId val="106224256"/>
      </c:barChart>
      <c:catAx>
        <c:axId val="10622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24256"/>
        <c:crosses val="autoZero"/>
        <c:auto val="1"/>
        <c:lblAlgn val="ctr"/>
        <c:lblOffset val="100"/>
        <c:noMultiLvlLbl val="0"/>
      </c:catAx>
      <c:valAx>
        <c:axId val="10622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222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DESVIACIÓN TÍPICA PC04.12</c:v>
          </c:tx>
          <c:invertIfNegative val="0"/>
          <c:cat>
            <c:numRef>
              <c:f>('PC04'!$A$5,'PC04'!$A$12,'PC04'!$A$18,'PC04'!$A$24,'PC04'!$A$30,'PC04'!$A$36)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('PC04'!$K$9,'PC04'!$K$15,'PC04'!$K$21,'PC04'!$K$27,'PC04'!$K$33,'PC04'!$K$39)</c:f>
              <c:numCache>
                <c:formatCode>0.00</c:formatCode>
                <c:ptCount val="6"/>
                <c:pt idx="0">
                  <c:v>0.4898979485566356</c:v>
                </c:pt>
                <c:pt idx="1">
                  <c:v>0.51537823698055851</c:v>
                </c:pt>
                <c:pt idx="2">
                  <c:v>0.407800479691106</c:v>
                </c:pt>
                <c:pt idx="3">
                  <c:v>0.34223966993225408</c:v>
                </c:pt>
                <c:pt idx="4">
                  <c:v>0.3138796077531405</c:v>
                </c:pt>
                <c:pt idx="5">
                  <c:v>0.21708967829030903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33056"/>
        <c:axId val="105943040"/>
      </c:barChart>
      <c:catAx>
        <c:axId val="1059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943040"/>
        <c:crosses val="autoZero"/>
        <c:auto val="1"/>
        <c:lblAlgn val="ctr"/>
        <c:lblOffset val="100"/>
        <c:noMultiLvlLbl val="0"/>
      </c:catAx>
      <c:valAx>
        <c:axId val="10594304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5933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MODA PC06.11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PC06.11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('PC06'!$A$4,'PC06'!$A$11,'PC06'!$A$17,'PC06'!$A$23,'PC06'!$A$29,'PC06'!$A$35)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('PC06'!$H$7,'PC06'!$H$13,'PC06'!$H$19,'PC06'!$H$25,'PC06'!$H$31,'PC06'!$H$37)</c:f>
              <c:numCache>
                <c:formatCode>General</c:formatCode>
                <c:ptCount val="6"/>
                <c:pt idx="0">
                  <c:v>#N/A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49824"/>
        <c:axId val="106086784"/>
      </c:barChart>
      <c:catAx>
        <c:axId val="1059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086784"/>
        <c:crosses val="autoZero"/>
        <c:auto val="1"/>
        <c:lblAlgn val="ctr"/>
        <c:lblOffset val="100"/>
        <c:noMultiLvlLbl val="0"/>
      </c:catAx>
      <c:valAx>
        <c:axId val="1060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949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hyperlink" Target="#Indice!A1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dice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hyperlink" Target="#Indice!A1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1135673</xdr:colOff>
      <xdr:row>77</xdr:row>
      <xdr:rowOff>114788</xdr:rowOff>
    </xdr:from>
    <xdr:to>
      <xdr:col>4</xdr:col>
      <xdr:colOff>1757241</xdr:colOff>
      <xdr:row>82</xdr:row>
      <xdr:rowOff>114789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8168298" y="16196163"/>
          <a:ext cx="1923318" cy="952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206375</xdr:colOff>
      <xdr:row>45</xdr:row>
      <xdr:rowOff>17462</xdr:rowOff>
    </xdr:from>
    <xdr:to>
      <xdr:col>1</xdr:col>
      <xdr:colOff>3937000</xdr:colOff>
      <xdr:row>59</xdr:row>
      <xdr:rowOff>93662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4302125</xdr:colOff>
      <xdr:row>45</xdr:row>
      <xdr:rowOff>33337</xdr:rowOff>
    </xdr:from>
    <xdr:to>
      <xdr:col>4</xdr:col>
      <xdr:colOff>1381125</xdr:colOff>
      <xdr:row>59</xdr:row>
      <xdr:rowOff>109537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1635125</xdr:colOff>
      <xdr:row>45</xdr:row>
      <xdr:rowOff>65087</xdr:rowOff>
    </xdr:from>
    <xdr:to>
      <xdr:col>8</xdr:col>
      <xdr:colOff>650875</xdr:colOff>
      <xdr:row>59</xdr:row>
      <xdr:rowOff>141287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127000</xdr:colOff>
      <xdr:row>45</xdr:row>
      <xdr:rowOff>144462</xdr:rowOff>
    </xdr:from>
    <xdr:to>
      <xdr:col>11</xdr:col>
      <xdr:colOff>1635125</xdr:colOff>
      <xdr:row>60</xdr:row>
      <xdr:rowOff>30162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62</xdr:row>
      <xdr:rowOff>176212</xdr:rowOff>
    </xdr:from>
    <xdr:to>
      <xdr:col>1</xdr:col>
      <xdr:colOff>3873500</xdr:colOff>
      <xdr:row>77</xdr:row>
      <xdr:rowOff>61912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4191000</xdr:colOff>
      <xdr:row>62</xdr:row>
      <xdr:rowOff>160337</xdr:rowOff>
    </xdr:from>
    <xdr:to>
      <xdr:col>4</xdr:col>
      <xdr:colOff>1270000</xdr:colOff>
      <xdr:row>77</xdr:row>
      <xdr:rowOff>46037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1508125</xdr:colOff>
      <xdr:row>62</xdr:row>
      <xdr:rowOff>96837</xdr:rowOff>
    </xdr:from>
    <xdr:to>
      <xdr:col>8</xdr:col>
      <xdr:colOff>523875</xdr:colOff>
      <xdr:row>76</xdr:row>
      <xdr:rowOff>173037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158750</xdr:colOff>
      <xdr:row>62</xdr:row>
      <xdr:rowOff>144462</xdr:rowOff>
    </xdr:from>
    <xdr:to>
      <xdr:col>11</xdr:col>
      <xdr:colOff>1666875</xdr:colOff>
      <xdr:row>77</xdr:row>
      <xdr:rowOff>30162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246062</xdr:colOff>
      <xdr:row>60</xdr:row>
      <xdr:rowOff>82550</xdr:rowOff>
    </xdr:from>
    <xdr:to>
      <xdr:col>5</xdr:col>
      <xdr:colOff>26988</xdr:colOff>
      <xdr:row>65</xdr:row>
      <xdr:rowOff>46831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8342312" y="13150850"/>
          <a:ext cx="1895476" cy="91678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0</xdr:colOff>
      <xdr:row>44</xdr:row>
      <xdr:rowOff>14287</xdr:rowOff>
    </xdr:from>
    <xdr:to>
      <xdr:col>1</xdr:col>
      <xdr:colOff>3540125</xdr:colOff>
      <xdr:row>58</xdr:row>
      <xdr:rowOff>90487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3813175</xdr:colOff>
      <xdr:row>44</xdr:row>
      <xdr:rowOff>65087</xdr:rowOff>
    </xdr:from>
    <xdr:to>
      <xdr:col>4</xdr:col>
      <xdr:colOff>1333500</xdr:colOff>
      <xdr:row>58</xdr:row>
      <xdr:rowOff>141287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1593850</xdr:colOff>
      <xdr:row>44</xdr:row>
      <xdr:rowOff>112712</xdr:rowOff>
    </xdr:from>
    <xdr:to>
      <xdr:col>8</xdr:col>
      <xdr:colOff>685800</xdr:colOff>
      <xdr:row>58</xdr:row>
      <xdr:rowOff>188912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209550</xdr:colOff>
      <xdr:row>44</xdr:row>
      <xdr:rowOff>169862</xdr:rowOff>
    </xdr:from>
    <xdr:to>
      <xdr:col>11</xdr:col>
      <xdr:colOff>1555750</xdr:colOff>
      <xdr:row>59</xdr:row>
      <xdr:rowOff>55562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1936750</xdr:colOff>
      <xdr:row>82</xdr:row>
      <xdr:rowOff>154781</xdr:rowOff>
    </xdr:from>
    <xdr:to>
      <xdr:col>6</xdr:col>
      <xdr:colOff>254000</xdr:colOff>
      <xdr:row>87</xdr:row>
      <xdr:rowOff>154781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8778875" y="17331531"/>
          <a:ext cx="1698625" cy="952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  <xdr:twoCellAnchor>
    <xdr:from>
      <xdr:col>0</xdr:col>
      <xdr:colOff>0</xdr:colOff>
      <xdr:row>46</xdr:row>
      <xdr:rowOff>111125</xdr:rowOff>
    </xdr:from>
    <xdr:to>
      <xdr:col>2</xdr:col>
      <xdr:colOff>301625</xdr:colOff>
      <xdr:row>61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889000</xdr:colOff>
      <xdr:row>47</xdr:row>
      <xdr:rowOff>0</xdr:rowOff>
    </xdr:from>
    <xdr:to>
      <xdr:col>5</xdr:col>
      <xdr:colOff>762000</xdr:colOff>
      <xdr:row>61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1190625</xdr:colOff>
      <xdr:row>47</xdr:row>
      <xdr:rowOff>31751</xdr:rowOff>
    </xdr:from>
    <xdr:to>
      <xdr:col>11</xdr:col>
      <xdr:colOff>746125</xdr:colOff>
      <xdr:row>61</xdr:row>
      <xdr:rowOff>158751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1111250</xdr:colOff>
      <xdr:row>47</xdr:row>
      <xdr:rowOff>79375</xdr:rowOff>
    </xdr:from>
    <xdr:to>
      <xdr:col>14</xdr:col>
      <xdr:colOff>428625</xdr:colOff>
      <xdr:row>61</xdr:row>
      <xdr:rowOff>158750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</xdr:colOff>
      <xdr:row>67</xdr:row>
      <xdr:rowOff>1587</xdr:rowOff>
    </xdr:from>
    <xdr:to>
      <xdr:col>2</xdr:col>
      <xdr:colOff>333375</xdr:colOff>
      <xdr:row>81</xdr:row>
      <xdr:rowOff>77787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952500</xdr:colOff>
      <xdr:row>67</xdr:row>
      <xdr:rowOff>1587</xdr:rowOff>
    </xdr:from>
    <xdr:to>
      <xdr:col>5</xdr:col>
      <xdr:colOff>825500</xdr:colOff>
      <xdr:row>81</xdr:row>
      <xdr:rowOff>77787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79375</xdr:colOff>
      <xdr:row>66</xdr:row>
      <xdr:rowOff>128587</xdr:rowOff>
    </xdr:from>
    <xdr:to>
      <xdr:col>11</xdr:col>
      <xdr:colOff>936625</xdr:colOff>
      <xdr:row>81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1127125</xdr:colOff>
      <xdr:row>66</xdr:row>
      <xdr:rowOff>128587</xdr:rowOff>
    </xdr:from>
    <xdr:to>
      <xdr:col>14</xdr:col>
      <xdr:colOff>444500</xdr:colOff>
      <xdr:row>81</xdr:row>
      <xdr:rowOff>14287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5" x14ac:dyDescent="0.25"/>
  <cols>
    <col min="1" max="1" width="86.85546875" customWidth="1"/>
  </cols>
  <sheetData>
    <row r="1" spans="1:3" ht="35.25" customHeight="1" x14ac:dyDescent="0.35">
      <c r="A1" s="26" t="s">
        <v>21</v>
      </c>
      <c r="C1" s="26"/>
    </row>
    <row r="2" spans="1:3" ht="21.75" customHeight="1" x14ac:dyDescent="0.35">
      <c r="A2" s="26"/>
      <c r="C2" s="26"/>
    </row>
    <row r="3" spans="1:3" s="25" customFormat="1" ht="21.75" customHeight="1" x14ac:dyDescent="0.35">
      <c r="A3" s="27" t="s">
        <v>28</v>
      </c>
      <c r="C3" s="28"/>
    </row>
    <row r="5" spans="1:3" x14ac:dyDescent="0.25">
      <c r="A5" s="29" t="s">
        <v>22</v>
      </c>
    </row>
    <row r="6" spans="1:3" x14ac:dyDescent="0.25">
      <c r="A6" s="29" t="s">
        <v>23</v>
      </c>
    </row>
    <row r="8" spans="1:3" ht="18.75" x14ac:dyDescent="0.3">
      <c r="A8" s="12" t="s">
        <v>29</v>
      </c>
    </row>
    <row r="10" spans="1:3" x14ac:dyDescent="0.25">
      <c r="A10" s="29" t="s">
        <v>24</v>
      </c>
    </row>
    <row r="12" spans="1:3" ht="18.75" x14ac:dyDescent="0.3">
      <c r="A12" s="12" t="s">
        <v>27</v>
      </c>
    </row>
    <row r="14" spans="1:3" x14ac:dyDescent="0.25">
      <c r="A14" s="29" t="s">
        <v>25</v>
      </c>
    </row>
    <row r="15" spans="1:3" x14ac:dyDescent="0.25">
      <c r="A15" s="29" t="s">
        <v>26</v>
      </c>
    </row>
  </sheetData>
  <hyperlinks>
    <hyperlink ref="A5" location="'PC04'!A1" display="PC 04.11 Mantenimiento Preventivo ( Calibración)"/>
    <hyperlink ref="A6" location="'PC04'!A1" display="PC 04.12 Mantenimiento Correctivo"/>
    <hyperlink ref="A10" location="'PC06'!A1" display="PC 06.11 Resolución Práctica de Consulta"/>
    <hyperlink ref="A14" location="'PC08'!A1" display="PC 08.2  Apoyo a la Docencia"/>
    <hyperlink ref="A15" location="'PC08'!A1" display="PC 08.2  Apoyo a la Investigació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I3" sqref="I3"/>
    </sheetView>
  </sheetViews>
  <sheetFormatPr baseColWidth="10" defaultRowHeight="15" x14ac:dyDescent="0.25"/>
  <cols>
    <col min="1" max="1" width="18.140625" customWidth="1"/>
    <col min="2" max="2" width="18.85546875" customWidth="1"/>
    <col min="3" max="3" width="32.42578125" customWidth="1"/>
    <col min="4" max="4" width="17.28515625" customWidth="1"/>
    <col min="5" max="5" width="23.7109375" customWidth="1"/>
    <col min="9" max="9" width="22" customWidth="1"/>
  </cols>
  <sheetData>
    <row r="1" spans="1:9" ht="42.75" customHeight="1" x14ac:dyDescent="0.35">
      <c r="D1" s="26">
        <v>2010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F3">
        <f>MODE(A3:A68,B3:B10,C3:C6)</f>
        <v>5</v>
      </c>
      <c r="G3" s="31">
        <f>AVERAGE(A3:A68,B3:B10,C3:C6)</f>
        <v>4.7948717948717947</v>
      </c>
      <c r="H3">
        <f>MEDIAN(A3:A68,B3:B10,C3:C6)</f>
        <v>5</v>
      </c>
      <c r="I3" s="31">
        <f>STDEVP(A3:A68,B3:B10,C3:C6)</f>
        <v>0.51537823698055851</v>
      </c>
    </row>
    <row r="4" spans="1:9" x14ac:dyDescent="0.25">
      <c r="A4">
        <v>5</v>
      </c>
      <c r="B4">
        <v>4</v>
      </c>
      <c r="C4">
        <v>3</v>
      </c>
    </row>
    <row r="5" spans="1:9" x14ac:dyDescent="0.25">
      <c r="A5">
        <v>5</v>
      </c>
      <c r="B5">
        <v>4</v>
      </c>
      <c r="C5">
        <v>3</v>
      </c>
    </row>
    <row r="6" spans="1:9" x14ac:dyDescent="0.25">
      <c r="A6">
        <v>5</v>
      </c>
      <c r="B6">
        <v>4</v>
      </c>
      <c r="C6">
        <v>3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  <c r="B9">
        <v>4</v>
      </c>
    </row>
    <row r="10" spans="1:9" x14ac:dyDescent="0.25">
      <c r="A10">
        <v>5</v>
      </c>
      <c r="B10">
        <v>4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I3" sqref="I3"/>
    </sheetView>
  </sheetViews>
  <sheetFormatPr baseColWidth="10" defaultRowHeight="15" x14ac:dyDescent="0.25"/>
  <cols>
    <col min="1" max="1" width="19.28515625" customWidth="1"/>
    <col min="2" max="2" width="21.5703125" customWidth="1"/>
    <col min="3" max="3" width="34.140625" customWidth="1"/>
    <col min="4" max="4" width="24.140625" customWidth="1"/>
    <col min="5" max="5" width="21.140625" customWidth="1"/>
    <col min="9" max="9" width="19.5703125" customWidth="1"/>
  </cols>
  <sheetData>
    <row r="1" spans="1:9" ht="42.75" customHeight="1" x14ac:dyDescent="0.35">
      <c r="D1" s="26">
        <v>2011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F3">
        <f>MODE(A3:A67,B3:B13,C3)</f>
        <v>5</v>
      </c>
      <c r="G3" s="31">
        <f>AVERAGE(A3:A67,B3:B13,C3)</f>
        <v>4.8311688311688314</v>
      </c>
      <c r="H3">
        <f>MEDIAN(A3:A67,B3:B13,C3)</f>
        <v>5</v>
      </c>
      <c r="I3" s="31">
        <f>STDEVP(A3:A67,B3:B13,C3)</f>
        <v>0.407800479691106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  <c r="B9">
        <v>4</v>
      </c>
    </row>
    <row r="10" spans="1:9" x14ac:dyDescent="0.25">
      <c r="A10">
        <v>5</v>
      </c>
      <c r="B10">
        <v>4</v>
      </c>
    </row>
    <row r="11" spans="1:9" x14ac:dyDescent="0.25">
      <c r="A11">
        <v>5</v>
      </c>
      <c r="B11">
        <v>4</v>
      </c>
    </row>
    <row r="12" spans="1:9" x14ac:dyDescent="0.25">
      <c r="A12">
        <v>5</v>
      </c>
      <c r="B12">
        <v>4</v>
      </c>
    </row>
    <row r="13" spans="1:9" x14ac:dyDescent="0.25">
      <c r="A13">
        <v>5</v>
      </c>
      <c r="B13">
        <v>4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zoomScale="80" zoomScaleNormal="80" workbookViewId="0">
      <selection activeCell="I3" sqref="I3"/>
    </sheetView>
  </sheetViews>
  <sheetFormatPr baseColWidth="10" defaultRowHeight="15" x14ac:dyDescent="0.25"/>
  <cols>
    <col min="1" max="1" width="20.5703125" customWidth="1"/>
    <col min="2" max="2" width="25.85546875" customWidth="1"/>
    <col min="3" max="3" width="35.28515625" customWidth="1"/>
    <col min="4" max="4" width="23" customWidth="1"/>
    <col min="5" max="5" width="24.7109375" customWidth="1"/>
    <col min="9" max="9" width="20.42578125" customWidth="1"/>
  </cols>
  <sheetData>
    <row r="1" spans="1:9" ht="42.75" customHeight="1" x14ac:dyDescent="0.35">
      <c r="D1" s="26">
        <v>2012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MODE(A3:A136,B3:B23)</f>
        <v>5</v>
      </c>
      <c r="G3" s="31">
        <f>AVERAGE(A3:A136,B3:B23)</f>
        <v>4.8645161290322578</v>
      </c>
      <c r="H3">
        <f>MEDIAN(A3:A136,B3:B23)</f>
        <v>5</v>
      </c>
      <c r="I3" s="31">
        <f>STDEVP(A3:A136,B3:B23)</f>
        <v>0.34223966993225408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  <c r="B9">
        <v>4</v>
      </c>
    </row>
    <row r="10" spans="1:9" x14ac:dyDescent="0.25">
      <c r="A10">
        <v>5</v>
      </c>
      <c r="B10">
        <v>4</v>
      </c>
    </row>
    <row r="11" spans="1:9" x14ac:dyDescent="0.25">
      <c r="A11">
        <v>5</v>
      </c>
      <c r="B11">
        <v>4</v>
      </c>
    </row>
    <row r="12" spans="1:9" x14ac:dyDescent="0.25">
      <c r="A12">
        <v>5</v>
      </c>
      <c r="B12">
        <v>4</v>
      </c>
    </row>
    <row r="13" spans="1:9" x14ac:dyDescent="0.25">
      <c r="A13">
        <v>5</v>
      </c>
      <c r="B13">
        <v>4</v>
      </c>
    </row>
    <row r="14" spans="1:9" x14ac:dyDescent="0.25">
      <c r="A14">
        <v>5</v>
      </c>
      <c r="B14">
        <v>4</v>
      </c>
    </row>
    <row r="15" spans="1:9" x14ac:dyDescent="0.25">
      <c r="A15">
        <v>5</v>
      </c>
      <c r="B15">
        <v>4</v>
      </c>
    </row>
    <row r="16" spans="1:9" x14ac:dyDescent="0.25">
      <c r="A16">
        <v>5</v>
      </c>
      <c r="B16">
        <v>4</v>
      </c>
    </row>
    <row r="17" spans="1:2" x14ac:dyDescent="0.25">
      <c r="A17">
        <v>5</v>
      </c>
      <c r="B17">
        <v>4</v>
      </c>
    </row>
    <row r="18" spans="1:2" x14ac:dyDescent="0.25">
      <c r="A18">
        <v>5</v>
      </c>
      <c r="B18">
        <v>4</v>
      </c>
    </row>
    <row r="19" spans="1:2" x14ac:dyDescent="0.25">
      <c r="A19">
        <v>5</v>
      </c>
      <c r="B19">
        <v>4</v>
      </c>
    </row>
    <row r="20" spans="1:2" x14ac:dyDescent="0.25">
      <c r="A20">
        <v>5</v>
      </c>
      <c r="B20">
        <v>4</v>
      </c>
    </row>
    <row r="21" spans="1:2" x14ac:dyDescent="0.25">
      <c r="A21">
        <v>5</v>
      </c>
      <c r="B21">
        <v>4</v>
      </c>
    </row>
    <row r="22" spans="1:2" x14ac:dyDescent="0.25">
      <c r="A22">
        <v>5</v>
      </c>
      <c r="B22">
        <v>4</v>
      </c>
    </row>
    <row r="23" spans="1:2" x14ac:dyDescent="0.25">
      <c r="A23">
        <v>5</v>
      </c>
      <c r="B23">
        <v>4</v>
      </c>
    </row>
    <row r="24" spans="1:2" x14ac:dyDescent="0.25">
      <c r="A24">
        <v>5</v>
      </c>
    </row>
    <row r="25" spans="1:2" x14ac:dyDescent="0.25">
      <c r="A25">
        <v>5</v>
      </c>
    </row>
    <row r="26" spans="1:2" x14ac:dyDescent="0.25">
      <c r="A26">
        <v>5</v>
      </c>
    </row>
    <row r="27" spans="1:2" x14ac:dyDescent="0.25">
      <c r="A27">
        <v>5</v>
      </c>
    </row>
    <row r="28" spans="1:2" x14ac:dyDescent="0.25">
      <c r="A28">
        <v>5</v>
      </c>
    </row>
    <row r="29" spans="1:2" x14ac:dyDescent="0.25">
      <c r="A29">
        <v>5</v>
      </c>
    </row>
    <row r="30" spans="1:2" x14ac:dyDescent="0.25">
      <c r="A30">
        <v>5</v>
      </c>
    </row>
    <row r="31" spans="1:2" x14ac:dyDescent="0.25">
      <c r="A31">
        <v>5</v>
      </c>
    </row>
    <row r="32" spans="1:2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I3" sqref="I3"/>
    </sheetView>
  </sheetViews>
  <sheetFormatPr baseColWidth="10" defaultRowHeight="15" x14ac:dyDescent="0.25"/>
  <cols>
    <col min="1" max="1" width="19.85546875" customWidth="1"/>
    <col min="2" max="2" width="22.140625" customWidth="1"/>
    <col min="3" max="3" width="34.28515625" customWidth="1"/>
    <col min="4" max="4" width="18.85546875" customWidth="1"/>
    <col min="5" max="5" width="20.5703125" customWidth="1"/>
    <col min="9" max="9" width="21.28515625" customWidth="1"/>
  </cols>
  <sheetData>
    <row r="1" spans="1:9" ht="42.75" customHeight="1" x14ac:dyDescent="0.35">
      <c r="D1" s="26">
        <v>2013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F3">
        <f>MODE(A3:A130,B3:B13,C3)</f>
        <v>5</v>
      </c>
      <c r="G3" s="31">
        <f>AVERAGE(A3:A130,B3:B13,C3)</f>
        <v>4.9071428571428575</v>
      </c>
      <c r="H3">
        <f>MEDIAN(A3:A130,B3:B13,C3)</f>
        <v>5</v>
      </c>
      <c r="I3" s="31">
        <f>STDEVP(A3:A130,B3:B13,C3)</f>
        <v>0.3138796077531405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  <c r="B9">
        <v>4</v>
      </c>
    </row>
    <row r="10" spans="1:9" x14ac:dyDescent="0.25">
      <c r="A10">
        <v>5</v>
      </c>
      <c r="B10">
        <v>4</v>
      </c>
    </row>
    <row r="11" spans="1:9" x14ac:dyDescent="0.25">
      <c r="A11">
        <v>5</v>
      </c>
      <c r="B11">
        <v>4</v>
      </c>
    </row>
    <row r="12" spans="1:9" x14ac:dyDescent="0.25">
      <c r="A12">
        <v>5</v>
      </c>
      <c r="B12">
        <v>4</v>
      </c>
    </row>
    <row r="13" spans="1:9" x14ac:dyDescent="0.25">
      <c r="A13">
        <v>5</v>
      </c>
      <c r="B13">
        <v>4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activeCell="I3" sqref="I3"/>
    </sheetView>
  </sheetViews>
  <sheetFormatPr baseColWidth="10" defaultRowHeight="15" x14ac:dyDescent="0.25"/>
  <cols>
    <col min="1" max="1" width="22.7109375" customWidth="1"/>
    <col min="2" max="2" width="20.28515625" customWidth="1"/>
    <col min="3" max="3" width="31.5703125" customWidth="1"/>
    <col min="4" max="4" width="21.28515625" customWidth="1"/>
    <col min="5" max="5" width="21.140625" customWidth="1"/>
    <col min="9" max="9" width="22.42578125" customWidth="1"/>
  </cols>
  <sheetData>
    <row r="1" spans="1:9" ht="42.75" customHeight="1" x14ac:dyDescent="0.35">
      <c r="D1" s="26">
        <v>2014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MODE(A3:A117,B3:B8)</f>
        <v>5</v>
      </c>
      <c r="G3" s="31">
        <f>AVERAGE(A3:A117,B3:B8)</f>
        <v>4.9504132231404956</v>
      </c>
      <c r="H3">
        <f>MEDIAN(A3:A117,B3:B8)</f>
        <v>5</v>
      </c>
      <c r="I3" s="31">
        <f>STDEVP(A3:A117,B3:B8)</f>
        <v>0.21708967829030903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0" zoomScaleNormal="50" workbookViewId="0"/>
  </sheetViews>
  <sheetFormatPr baseColWidth="10" defaultRowHeight="15" x14ac:dyDescent="0.25"/>
  <cols>
    <col min="1" max="1" width="15.42578125" customWidth="1"/>
    <col min="2" max="2" width="69" customWidth="1"/>
    <col min="3" max="3" width="19.140625" customWidth="1"/>
    <col min="4" max="4" width="17.5703125" customWidth="1"/>
    <col min="5" max="5" width="31.5703125" customWidth="1"/>
    <col min="6" max="6" width="17.28515625" customWidth="1"/>
    <col min="7" max="7" width="21.7109375" customWidth="1"/>
    <col min="10" max="10" width="15.28515625" customWidth="1"/>
    <col min="11" max="11" width="33" customWidth="1"/>
    <col min="12" max="12" width="27.85546875" customWidth="1"/>
  </cols>
  <sheetData>
    <row r="1" spans="1:12" ht="23.25" x14ac:dyDescent="0.35">
      <c r="E1" s="7" t="s">
        <v>0</v>
      </c>
      <c r="H1" s="1"/>
    </row>
    <row r="2" spans="1:12" x14ac:dyDescent="0.25">
      <c r="A2" s="5"/>
    </row>
    <row r="3" spans="1:12" ht="18.75" x14ac:dyDescent="0.3">
      <c r="B3" s="12" t="s">
        <v>15</v>
      </c>
    </row>
    <row r="4" spans="1:12" ht="26.25" x14ac:dyDescent="0.4">
      <c r="A4" s="9">
        <v>2009</v>
      </c>
      <c r="B4" s="3"/>
    </row>
    <row r="5" spans="1:12" x14ac:dyDescent="0.25">
      <c r="C5">
        <v>5</v>
      </c>
      <c r="D5">
        <v>4</v>
      </c>
      <c r="E5">
        <v>3</v>
      </c>
      <c r="F5">
        <v>2</v>
      </c>
      <c r="G5">
        <v>1</v>
      </c>
    </row>
    <row r="6" spans="1:12" ht="15.75" x14ac:dyDescent="0.25">
      <c r="C6" s="18" t="s">
        <v>3</v>
      </c>
      <c r="D6" s="18" t="s">
        <v>2</v>
      </c>
      <c r="E6" s="18" t="s">
        <v>11</v>
      </c>
      <c r="F6" s="18" t="s">
        <v>12</v>
      </c>
      <c r="G6" s="18" t="s">
        <v>13</v>
      </c>
      <c r="H6" s="13" t="s">
        <v>5</v>
      </c>
      <c r="I6" s="14" t="s">
        <v>4</v>
      </c>
      <c r="J6" s="34" t="s">
        <v>6</v>
      </c>
      <c r="K6" s="16" t="s">
        <v>7</v>
      </c>
      <c r="L6" s="4" t="s">
        <v>8</v>
      </c>
    </row>
    <row r="7" spans="1:12" ht="15.75" x14ac:dyDescent="0.25">
      <c r="B7" s="10" t="s">
        <v>14</v>
      </c>
      <c r="C7" s="6">
        <v>1</v>
      </c>
      <c r="D7" s="6">
        <v>1</v>
      </c>
      <c r="E7" s="6">
        <v>0</v>
      </c>
      <c r="F7" s="6">
        <v>0</v>
      </c>
      <c r="G7" s="6">
        <v>0</v>
      </c>
      <c r="H7" s="36" t="e">
        <f>PC.06.11.2009!F3</f>
        <v>#N/A</v>
      </c>
      <c r="I7" s="37">
        <f>PC.06.11.2009!G3</f>
        <v>4.5</v>
      </c>
      <c r="J7" s="38">
        <f>PC.06.11.2009!H3</f>
        <v>4.5</v>
      </c>
      <c r="K7" s="39">
        <f>PC.06.11.2009!I3</f>
        <v>0.5</v>
      </c>
      <c r="L7" s="6">
        <v>2</v>
      </c>
    </row>
    <row r="8" spans="1:12" ht="15.75" x14ac:dyDescent="0.25">
      <c r="B8" s="2"/>
      <c r="H8" s="56"/>
      <c r="I8" s="56"/>
      <c r="J8" s="56"/>
      <c r="K8" s="56"/>
      <c r="L8" s="25"/>
    </row>
    <row r="9" spans="1:12" x14ac:dyDescent="0.25">
      <c r="H9" s="56"/>
      <c r="I9" s="56"/>
      <c r="J9" s="56"/>
      <c r="K9" s="56"/>
    </row>
    <row r="10" spans="1:12" x14ac:dyDescent="0.25">
      <c r="H10" s="56"/>
      <c r="I10" s="56"/>
      <c r="J10" s="56"/>
      <c r="K10" s="56"/>
    </row>
    <row r="11" spans="1:12" ht="26.25" x14ac:dyDescent="0.4">
      <c r="A11" s="9">
        <v>2010</v>
      </c>
      <c r="H11" s="56"/>
      <c r="I11" s="56"/>
      <c r="J11" s="56"/>
      <c r="K11" s="56"/>
    </row>
    <row r="12" spans="1:12" ht="15.75" x14ac:dyDescent="0.25">
      <c r="C12" s="19" t="s">
        <v>3</v>
      </c>
      <c r="D12" s="18" t="s">
        <v>2</v>
      </c>
      <c r="E12" s="18" t="s">
        <v>11</v>
      </c>
      <c r="F12" s="18" t="s">
        <v>12</v>
      </c>
      <c r="G12" s="18" t="s">
        <v>13</v>
      </c>
      <c r="H12" s="13" t="s">
        <v>5</v>
      </c>
      <c r="I12" s="14" t="s">
        <v>4</v>
      </c>
      <c r="J12" s="34" t="s">
        <v>6</v>
      </c>
      <c r="K12" s="16" t="s">
        <v>7</v>
      </c>
      <c r="L12" s="4" t="s">
        <v>8</v>
      </c>
    </row>
    <row r="13" spans="1:12" ht="15.75" x14ac:dyDescent="0.25">
      <c r="B13" s="10" t="s">
        <v>14</v>
      </c>
      <c r="C13">
        <v>12</v>
      </c>
      <c r="D13">
        <v>6</v>
      </c>
      <c r="E13">
        <v>0</v>
      </c>
      <c r="F13">
        <v>0</v>
      </c>
      <c r="G13">
        <v>0</v>
      </c>
      <c r="H13" s="40">
        <f>PC.06.11.2010!F3</f>
        <v>5</v>
      </c>
      <c r="I13" s="57">
        <f>PC.06.11.2010!G3</f>
        <v>4.666666666666667</v>
      </c>
      <c r="J13" s="42">
        <f>PC.06.11.2010!H3</f>
        <v>5</v>
      </c>
      <c r="K13" s="58">
        <f>PC.06.11.2010!I3</f>
        <v>0.47140452079103168</v>
      </c>
      <c r="L13">
        <v>18</v>
      </c>
    </row>
    <row r="14" spans="1:12" ht="15.75" x14ac:dyDescent="0.25">
      <c r="B14" s="2"/>
      <c r="H14" s="56"/>
      <c r="I14" s="56"/>
      <c r="J14" s="56"/>
      <c r="K14" s="56"/>
    </row>
    <row r="15" spans="1:12" x14ac:dyDescent="0.25">
      <c r="H15" s="56"/>
      <c r="I15" s="56"/>
      <c r="J15" s="56"/>
      <c r="K15" s="56"/>
    </row>
    <row r="16" spans="1:12" x14ac:dyDescent="0.25">
      <c r="H16" s="56"/>
      <c r="I16" s="56"/>
      <c r="J16" s="56"/>
      <c r="K16" s="56"/>
    </row>
    <row r="17" spans="1:12" ht="26.25" x14ac:dyDescent="0.4">
      <c r="A17" s="9">
        <v>2011</v>
      </c>
      <c r="H17" s="56"/>
      <c r="I17" s="56"/>
      <c r="J17" s="56"/>
      <c r="K17" s="56"/>
    </row>
    <row r="18" spans="1:12" ht="15.75" x14ac:dyDescent="0.25">
      <c r="C18" s="19" t="s">
        <v>3</v>
      </c>
      <c r="D18" s="18" t="s">
        <v>2</v>
      </c>
      <c r="E18" s="18" t="s">
        <v>11</v>
      </c>
      <c r="F18" s="18" t="s">
        <v>12</v>
      </c>
      <c r="G18" s="18" t="s">
        <v>13</v>
      </c>
      <c r="H18" s="13" t="s">
        <v>5</v>
      </c>
      <c r="I18" s="14" t="s">
        <v>4</v>
      </c>
      <c r="J18" s="34" t="s">
        <v>6</v>
      </c>
      <c r="K18" s="16" t="s">
        <v>7</v>
      </c>
      <c r="L18" s="4" t="s">
        <v>8</v>
      </c>
    </row>
    <row r="19" spans="1:12" ht="15.75" x14ac:dyDescent="0.25">
      <c r="B19" s="10" t="s">
        <v>14</v>
      </c>
      <c r="C19">
        <v>15</v>
      </c>
      <c r="D19">
        <v>1</v>
      </c>
      <c r="E19">
        <v>2</v>
      </c>
      <c r="F19">
        <v>0</v>
      </c>
      <c r="G19">
        <v>0</v>
      </c>
      <c r="H19" s="40">
        <f>PC.06.11.2011!F3</f>
        <v>5</v>
      </c>
      <c r="I19" s="57">
        <f>PC.06.11.2011!G3</f>
        <v>4.7222222222222223</v>
      </c>
      <c r="J19" s="42">
        <f>PC.06.11.2011!H3</f>
        <v>5</v>
      </c>
      <c r="K19" s="58">
        <f>PC.06.11.2011!I3</f>
        <v>0.65026110615109023</v>
      </c>
      <c r="L19">
        <v>18</v>
      </c>
    </row>
    <row r="20" spans="1:12" ht="15.75" x14ac:dyDescent="0.25">
      <c r="B20" s="2"/>
      <c r="H20" s="56"/>
      <c r="I20" s="59"/>
      <c r="J20" s="56"/>
      <c r="K20" s="56"/>
    </row>
    <row r="21" spans="1:12" x14ac:dyDescent="0.25">
      <c r="H21" s="56"/>
      <c r="I21" s="56"/>
      <c r="J21" s="56"/>
      <c r="K21" s="56"/>
    </row>
    <row r="22" spans="1:12" x14ac:dyDescent="0.25">
      <c r="H22" s="56"/>
      <c r="I22" s="56"/>
      <c r="J22" s="56"/>
      <c r="K22" s="56"/>
    </row>
    <row r="23" spans="1:12" ht="26.25" x14ac:dyDescent="0.4">
      <c r="A23" s="9">
        <v>2012</v>
      </c>
      <c r="H23" s="56"/>
      <c r="I23" s="56"/>
      <c r="J23" s="56"/>
      <c r="K23" s="56"/>
    </row>
    <row r="24" spans="1:12" ht="15.75" x14ac:dyDescent="0.25">
      <c r="C24" s="19" t="s">
        <v>3</v>
      </c>
      <c r="D24" s="18" t="s">
        <v>2</v>
      </c>
      <c r="E24" s="18" t="s">
        <v>11</v>
      </c>
      <c r="F24" s="18" t="s">
        <v>12</v>
      </c>
      <c r="G24" s="18" t="s">
        <v>13</v>
      </c>
      <c r="H24" s="13" t="s">
        <v>5</v>
      </c>
      <c r="I24" s="14" t="s">
        <v>4</v>
      </c>
      <c r="J24" s="34" t="s">
        <v>6</v>
      </c>
      <c r="K24" s="16" t="s">
        <v>7</v>
      </c>
      <c r="L24" s="4" t="s">
        <v>8</v>
      </c>
    </row>
    <row r="25" spans="1:12" ht="15.75" x14ac:dyDescent="0.25">
      <c r="B25" s="10" t="s">
        <v>14</v>
      </c>
      <c r="C25">
        <v>32</v>
      </c>
      <c r="D25">
        <v>6</v>
      </c>
      <c r="E25">
        <v>0</v>
      </c>
      <c r="F25">
        <v>0</v>
      </c>
      <c r="G25">
        <v>0</v>
      </c>
      <c r="H25" s="40">
        <f>PC.06.11.2012!F3</f>
        <v>5</v>
      </c>
      <c r="I25" s="57">
        <f>PC.06.11.2012!G3</f>
        <v>4.8461538461538458</v>
      </c>
      <c r="J25" s="42">
        <f>PC.06.11.2012!H3</f>
        <v>5</v>
      </c>
      <c r="K25" s="58">
        <f>PC.06.11.2012!I3</f>
        <v>0.36080121229411</v>
      </c>
      <c r="L25">
        <v>38</v>
      </c>
    </row>
    <row r="26" spans="1:12" ht="15.75" x14ac:dyDescent="0.25">
      <c r="B26" s="2"/>
      <c r="H26" s="56"/>
      <c r="I26" s="56"/>
      <c r="J26" s="56"/>
      <c r="K26" s="56"/>
    </row>
    <row r="27" spans="1:12" x14ac:dyDescent="0.25">
      <c r="H27" s="56"/>
      <c r="I27" s="56"/>
      <c r="J27" s="56"/>
      <c r="K27" s="56"/>
    </row>
    <row r="28" spans="1:12" x14ac:dyDescent="0.25">
      <c r="H28" s="56"/>
      <c r="I28" s="56"/>
      <c r="J28" s="56"/>
      <c r="K28" s="56"/>
    </row>
    <row r="29" spans="1:12" ht="26.25" x14ac:dyDescent="0.4">
      <c r="A29" s="9">
        <v>2013</v>
      </c>
      <c r="H29" s="56"/>
      <c r="I29" s="56"/>
      <c r="J29" s="56"/>
      <c r="K29" s="56"/>
    </row>
    <row r="30" spans="1:12" ht="15.75" x14ac:dyDescent="0.25">
      <c r="C30" s="19" t="s">
        <v>3</v>
      </c>
      <c r="D30" s="18" t="s">
        <v>2</v>
      </c>
      <c r="E30" s="18" t="s">
        <v>11</v>
      </c>
      <c r="F30" s="18" t="s">
        <v>12</v>
      </c>
      <c r="G30" s="18" t="s">
        <v>13</v>
      </c>
      <c r="H30" s="13" t="s">
        <v>5</v>
      </c>
      <c r="I30" s="14" t="s">
        <v>4</v>
      </c>
      <c r="J30" s="34" t="s">
        <v>6</v>
      </c>
      <c r="K30" s="16" t="s">
        <v>7</v>
      </c>
      <c r="L30" s="4" t="s">
        <v>8</v>
      </c>
    </row>
    <row r="31" spans="1:12" ht="15.75" x14ac:dyDescent="0.25">
      <c r="B31" s="10" t="s">
        <v>14</v>
      </c>
      <c r="C31">
        <v>28</v>
      </c>
      <c r="D31">
        <v>3</v>
      </c>
      <c r="E31">
        <v>1</v>
      </c>
      <c r="F31">
        <v>0</v>
      </c>
      <c r="G31">
        <v>1</v>
      </c>
      <c r="H31" s="40">
        <f>PC.06.11.2013!F3</f>
        <v>5</v>
      </c>
      <c r="I31" s="57">
        <f>PC.06.11.2013!G3</f>
        <v>4.7272727272727275</v>
      </c>
      <c r="J31" s="42">
        <f>PC.06.11.2013!H3</f>
        <v>5</v>
      </c>
      <c r="K31" s="58">
        <f>PC.06.11.2013!I3</f>
        <v>0.7890434282600931</v>
      </c>
      <c r="L31">
        <v>33</v>
      </c>
    </row>
    <row r="32" spans="1:12" ht="15.75" x14ac:dyDescent="0.25">
      <c r="B32" s="2"/>
      <c r="H32" s="56"/>
      <c r="I32" s="56"/>
      <c r="J32" s="56"/>
      <c r="K32" s="56"/>
    </row>
    <row r="33" spans="1:12" x14ac:dyDescent="0.25">
      <c r="H33" s="56"/>
      <c r="I33" s="56"/>
      <c r="J33" s="56"/>
      <c r="K33" s="56"/>
    </row>
    <row r="34" spans="1:12" x14ac:dyDescent="0.25">
      <c r="H34" s="56"/>
      <c r="I34" s="56"/>
      <c r="J34" s="56"/>
      <c r="K34" s="56"/>
    </row>
    <row r="35" spans="1:12" ht="26.25" x14ac:dyDescent="0.4">
      <c r="A35" s="9">
        <v>2014</v>
      </c>
      <c r="H35" s="56"/>
      <c r="I35" s="56"/>
      <c r="J35" s="56"/>
      <c r="K35" s="56"/>
    </row>
    <row r="36" spans="1:12" ht="20.25" customHeight="1" x14ac:dyDescent="0.4">
      <c r="A36" s="8"/>
      <c r="C36" s="19" t="s">
        <v>3</v>
      </c>
      <c r="D36" s="18" t="s">
        <v>2</v>
      </c>
      <c r="E36" s="18" t="s">
        <v>11</v>
      </c>
      <c r="F36" s="18" t="s">
        <v>12</v>
      </c>
      <c r="G36" s="18" t="s">
        <v>13</v>
      </c>
      <c r="H36" s="13" t="s">
        <v>5</v>
      </c>
      <c r="I36" s="14" t="s">
        <v>4</v>
      </c>
      <c r="J36" s="34" t="s">
        <v>6</v>
      </c>
      <c r="K36" s="16" t="s">
        <v>7</v>
      </c>
      <c r="L36" s="4" t="s">
        <v>8</v>
      </c>
    </row>
    <row r="37" spans="1:12" ht="15.75" x14ac:dyDescent="0.25">
      <c r="B37" s="10" t="s">
        <v>14</v>
      </c>
      <c r="C37">
        <v>33</v>
      </c>
      <c r="D37">
        <v>2</v>
      </c>
      <c r="E37">
        <v>0</v>
      </c>
      <c r="F37">
        <v>0</v>
      </c>
      <c r="G37">
        <v>0</v>
      </c>
      <c r="H37" s="40">
        <f>PC.06.11.2014!F3</f>
        <v>5</v>
      </c>
      <c r="I37" s="57">
        <f>PC.06.11.2014!G3</f>
        <v>4.9428571428571431</v>
      </c>
      <c r="J37" s="42">
        <f>PC.06.11.2014!H3</f>
        <v>5</v>
      </c>
      <c r="K37" s="58">
        <f>PC.06.11.2014!I3</f>
        <v>0.23211538298959886</v>
      </c>
      <c r="L37">
        <v>35</v>
      </c>
    </row>
    <row r="38" spans="1:12" ht="15.75" x14ac:dyDescent="0.25">
      <c r="B38" s="2"/>
      <c r="H38" s="56"/>
      <c r="I38" s="56"/>
      <c r="J38" s="56"/>
      <c r="K38" s="56"/>
    </row>
    <row r="39" spans="1:12" x14ac:dyDescent="0.25">
      <c r="H39" s="56"/>
      <c r="I39" s="56"/>
      <c r="J39" s="56"/>
      <c r="K39" s="56"/>
    </row>
    <row r="40" spans="1:12" x14ac:dyDescent="0.25">
      <c r="H40" s="56"/>
      <c r="I40" s="56"/>
      <c r="J40" s="56"/>
      <c r="K40" s="56"/>
    </row>
    <row r="41" spans="1:12" ht="23.25" x14ac:dyDescent="0.35">
      <c r="A41" s="21" t="s">
        <v>19</v>
      </c>
      <c r="H41" s="13" t="s">
        <v>5</v>
      </c>
      <c r="I41" s="15" t="s">
        <v>4</v>
      </c>
      <c r="J41" s="55" t="s">
        <v>6</v>
      </c>
      <c r="K41" s="17" t="s">
        <v>20</v>
      </c>
      <c r="L41" s="22" t="s">
        <v>8</v>
      </c>
    </row>
    <row r="42" spans="1:12" ht="15.75" x14ac:dyDescent="0.25">
      <c r="B42" s="10" t="s">
        <v>14</v>
      </c>
      <c r="C42" s="11"/>
      <c r="D42" s="11"/>
      <c r="E42" s="11"/>
      <c r="F42" s="11"/>
      <c r="G42" s="11"/>
      <c r="H42" s="40">
        <f>MODE(H13,H19,H25,H31,H37)</f>
        <v>5</v>
      </c>
      <c r="I42" s="57">
        <f>AVERAGE(I7,I13,I19,I25,I31,I37)</f>
        <v>4.734195434195434</v>
      </c>
      <c r="J42" s="42">
        <f>MEDIAN(J7,J13,J19,J25,J31,J37)</f>
        <v>5</v>
      </c>
      <c r="K42" s="58">
        <f>STDEVP(K7,K13,K19,K25,K31,K37)</f>
        <v>0.18169502126395093</v>
      </c>
      <c r="L42">
        <f>SUM(L7,L13,L19,L25,L31,L37)</f>
        <v>144</v>
      </c>
    </row>
    <row r="43" spans="1:12" s="20" customFormat="1" ht="15.75" x14ac:dyDescent="0.25">
      <c r="B43" s="2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3" sqref="I3"/>
    </sheetView>
  </sheetViews>
  <sheetFormatPr baseColWidth="10" defaultRowHeight="15" x14ac:dyDescent="0.25"/>
  <cols>
    <col min="1" max="2" width="21.7109375" customWidth="1"/>
    <col min="3" max="3" width="29.42578125" customWidth="1"/>
    <col min="4" max="4" width="23.140625" customWidth="1"/>
    <col min="5" max="5" width="22.42578125" customWidth="1"/>
    <col min="6" max="6" width="13.5703125" customWidth="1"/>
    <col min="9" max="9" width="19.5703125" customWidth="1"/>
  </cols>
  <sheetData>
    <row r="1" spans="1:9" ht="42.75" customHeight="1" x14ac:dyDescent="0.35">
      <c r="D1" s="26">
        <v>2009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 s="32" t="e">
        <f>MODE(A3,B3)</f>
        <v>#N/A</v>
      </c>
      <c r="G3">
        <f>AVERAGE(A3,B3)</f>
        <v>4.5</v>
      </c>
      <c r="H3">
        <f>MEDIAN(A3,B3)</f>
        <v>4.5</v>
      </c>
      <c r="I3">
        <f>STDEVP(A3,B3)</f>
        <v>0.5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3" sqref="I3"/>
    </sheetView>
  </sheetViews>
  <sheetFormatPr baseColWidth="10" defaultRowHeight="15" x14ac:dyDescent="0.25"/>
  <cols>
    <col min="1" max="1" width="18.42578125" customWidth="1"/>
    <col min="2" max="2" width="21.7109375" customWidth="1"/>
    <col min="3" max="3" width="34.42578125" customWidth="1"/>
    <col min="4" max="4" width="22.7109375" customWidth="1"/>
    <col min="5" max="5" width="27.85546875" customWidth="1"/>
    <col min="9" max="9" width="17.42578125" customWidth="1"/>
  </cols>
  <sheetData>
    <row r="1" spans="1:9" ht="42.75" customHeight="1" x14ac:dyDescent="0.35">
      <c r="D1" s="26">
        <v>2010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MODE(A3:A14,B3:B8)</f>
        <v>5</v>
      </c>
      <c r="G3" s="31">
        <f>AVERAGE(A3:A14,B3:B8)</f>
        <v>4.666666666666667</v>
      </c>
      <c r="H3">
        <f>MEDIAN(A3:A14,B3:B8)</f>
        <v>5</v>
      </c>
      <c r="I3" s="31">
        <f>STDEVP(A3:A14,B3:B8)</f>
        <v>0.47140452079103168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3" sqref="I3"/>
    </sheetView>
  </sheetViews>
  <sheetFormatPr baseColWidth="10" defaultRowHeight="15" x14ac:dyDescent="0.25"/>
  <cols>
    <col min="1" max="1" width="18.42578125" customWidth="1"/>
    <col min="2" max="2" width="20.7109375" customWidth="1"/>
    <col min="3" max="3" width="34.85546875" customWidth="1"/>
    <col min="4" max="4" width="22" customWidth="1"/>
    <col min="5" max="5" width="24.5703125" customWidth="1"/>
    <col min="9" max="9" width="22" customWidth="1"/>
  </cols>
  <sheetData>
    <row r="1" spans="1:9" ht="42.75" customHeight="1" x14ac:dyDescent="0.35">
      <c r="D1" s="26">
        <v>2011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F3">
        <f>MODE(A3:A17,B3,C3:C4)</f>
        <v>5</v>
      </c>
      <c r="G3" s="31">
        <f>AVERAGE(A3:A17,B3,C3:C4)</f>
        <v>4.7222222222222223</v>
      </c>
      <c r="H3">
        <f>MEDIAN(A3:A17,B3,C3:C4)</f>
        <v>5</v>
      </c>
      <c r="I3" s="31">
        <f>STDEVP(A3:A17,B3,C3:C4)</f>
        <v>0.65026110615109023</v>
      </c>
    </row>
    <row r="4" spans="1:9" x14ac:dyDescent="0.25">
      <c r="A4">
        <v>5</v>
      </c>
      <c r="C4">
        <v>3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1.7109375" customWidth="1"/>
    <col min="2" max="2" width="21.42578125" customWidth="1"/>
    <col min="3" max="3" width="33.5703125" customWidth="1"/>
    <col min="4" max="4" width="26.5703125" customWidth="1"/>
    <col min="5" max="5" width="24" customWidth="1"/>
    <col min="9" max="9" width="20" customWidth="1"/>
  </cols>
  <sheetData>
    <row r="1" spans="1:9" ht="42.75" customHeight="1" x14ac:dyDescent="0.35">
      <c r="D1" s="26">
        <v>2012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MODE(A3:A35,B3:B8)</f>
        <v>5</v>
      </c>
      <c r="G3" s="31">
        <f>AVERAGE(A3:A35,B3:B8)</f>
        <v>4.8461538461538458</v>
      </c>
      <c r="H3">
        <f>MEDIAN(A3:A35,B3:B8)</f>
        <v>5</v>
      </c>
      <c r="I3" s="31">
        <f>STDEVP(A3:A35,B3:B8)</f>
        <v>0.36080121229411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  <c r="B6">
        <v>4</v>
      </c>
    </row>
    <row r="7" spans="1:9" x14ac:dyDescent="0.25">
      <c r="A7">
        <v>5</v>
      </c>
      <c r="B7">
        <v>4</v>
      </c>
    </row>
    <row r="8" spans="1:9" x14ac:dyDescent="0.25">
      <c r="A8">
        <v>5</v>
      </c>
      <c r="B8">
        <v>4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zoomScale="50" zoomScaleNormal="50" workbookViewId="0"/>
  </sheetViews>
  <sheetFormatPr baseColWidth="10" defaultRowHeight="15" x14ac:dyDescent="0.25"/>
  <cols>
    <col min="1" max="1" width="12.5703125" customWidth="1"/>
    <col min="2" max="2" width="74" customWidth="1"/>
    <col min="3" max="3" width="18.7109375" customWidth="1"/>
    <col min="4" max="4" width="19.5703125" customWidth="1"/>
    <col min="5" max="5" width="33.7109375" customWidth="1"/>
    <col min="6" max="6" width="18.28515625" customWidth="1"/>
    <col min="7" max="7" width="19.85546875" customWidth="1"/>
    <col min="10" max="10" width="15.7109375" customWidth="1"/>
    <col min="11" max="11" width="30.28515625" customWidth="1"/>
    <col min="12" max="12" width="28.42578125" customWidth="1"/>
  </cols>
  <sheetData>
    <row r="2" spans="1:12" ht="23.25" x14ac:dyDescent="0.35">
      <c r="E2" s="7" t="s">
        <v>0</v>
      </c>
      <c r="H2" s="1"/>
      <c r="K2" s="35"/>
    </row>
    <row r="3" spans="1:12" x14ac:dyDescent="0.25">
      <c r="A3" s="5"/>
    </row>
    <row r="4" spans="1:12" ht="18.75" x14ac:dyDescent="0.3">
      <c r="B4" s="12" t="s">
        <v>1</v>
      </c>
    </row>
    <row r="5" spans="1:12" ht="26.25" x14ac:dyDescent="0.4">
      <c r="A5" s="9">
        <v>2009</v>
      </c>
      <c r="B5" s="3"/>
    </row>
    <row r="6" spans="1:12" x14ac:dyDescent="0.25">
      <c r="C6">
        <v>5</v>
      </c>
      <c r="D6">
        <v>4</v>
      </c>
      <c r="E6">
        <v>3</v>
      </c>
      <c r="F6">
        <v>2</v>
      </c>
      <c r="G6">
        <v>1</v>
      </c>
    </row>
    <row r="7" spans="1:12" ht="16.5" thickBot="1" x14ac:dyDescent="0.3">
      <c r="C7" s="44" t="s">
        <v>3</v>
      </c>
      <c r="D7" s="44" t="s">
        <v>2</v>
      </c>
      <c r="E7" s="44" t="s">
        <v>11</v>
      </c>
      <c r="F7" s="44" t="s">
        <v>12</v>
      </c>
      <c r="G7" s="44" t="s">
        <v>13</v>
      </c>
      <c r="H7" s="45" t="s">
        <v>5</v>
      </c>
      <c r="I7" s="46" t="s">
        <v>4</v>
      </c>
      <c r="J7" s="47" t="s">
        <v>6</v>
      </c>
      <c r="K7" s="48" t="s">
        <v>7</v>
      </c>
      <c r="L7" s="49" t="s">
        <v>8</v>
      </c>
    </row>
    <row r="8" spans="1:12" ht="15.75" x14ac:dyDescent="0.25">
      <c r="B8" s="10" t="s">
        <v>9</v>
      </c>
      <c r="C8" s="6">
        <v>5</v>
      </c>
      <c r="D8" s="6">
        <v>1</v>
      </c>
      <c r="E8" s="6">
        <v>0</v>
      </c>
      <c r="F8" s="6">
        <v>0</v>
      </c>
      <c r="G8" s="6">
        <v>0</v>
      </c>
      <c r="H8" s="36">
        <f>PC.04.11.2009!F3</f>
        <v>5</v>
      </c>
      <c r="I8" s="61">
        <f>PC.04.11.2009!G3</f>
        <v>4.833333333333333</v>
      </c>
      <c r="J8" s="38">
        <f>PC.04.11.2009!H3</f>
        <v>5</v>
      </c>
      <c r="K8" s="62">
        <f>PC.04.11.2009!I3</f>
        <v>0.37267799624996495</v>
      </c>
      <c r="L8" s="6">
        <v>6</v>
      </c>
    </row>
    <row r="9" spans="1:12" ht="15.75" x14ac:dyDescent="0.25">
      <c r="B9" s="10" t="s">
        <v>10</v>
      </c>
      <c r="C9">
        <v>3</v>
      </c>
      <c r="D9">
        <v>2</v>
      </c>
      <c r="E9">
        <v>0</v>
      </c>
      <c r="F9">
        <v>0</v>
      </c>
      <c r="G9">
        <v>0</v>
      </c>
      <c r="H9" s="40">
        <f>PC.04.12.M.C2009!F3</f>
        <v>5</v>
      </c>
      <c r="I9" s="41">
        <f>PC.04.12.M.C2009!G3</f>
        <v>4.5999999999999996</v>
      </c>
      <c r="J9" s="42">
        <f>PC.04.12.M.C2009!H3</f>
        <v>5</v>
      </c>
      <c r="K9" s="58">
        <f>PC.04.12.M.C2009!I3</f>
        <v>0.4898979485566356</v>
      </c>
      <c r="L9">
        <v>5</v>
      </c>
    </row>
    <row r="10" spans="1:12" x14ac:dyDescent="0.25">
      <c r="H10" s="56"/>
      <c r="I10" s="56"/>
      <c r="J10" s="56"/>
      <c r="K10" s="56"/>
    </row>
    <row r="11" spans="1:12" x14ac:dyDescent="0.25">
      <c r="H11" s="56"/>
      <c r="I11" s="56"/>
      <c r="J11" s="56"/>
      <c r="K11" s="56"/>
    </row>
    <row r="12" spans="1:12" ht="26.25" x14ac:dyDescent="0.4">
      <c r="A12" s="9">
        <v>2010</v>
      </c>
      <c r="H12" s="56"/>
      <c r="I12" s="56"/>
      <c r="J12" s="56"/>
      <c r="K12" s="56"/>
    </row>
    <row r="13" spans="1:12" ht="16.5" thickBot="1" x14ac:dyDescent="0.3">
      <c r="C13" s="50" t="s">
        <v>3</v>
      </c>
      <c r="D13" s="44" t="s">
        <v>2</v>
      </c>
      <c r="E13" s="44" t="s">
        <v>11</v>
      </c>
      <c r="F13" s="44" t="s">
        <v>12</v>
      </c>
      <c r="G13" s="44" t="s">
        <v>13</v>
      </c>
      <c r="H13" s="45" t="s">
        <v>5</v>
      </c>
      <c r="I13" s="46" t="s">
        <v>4</v>
      </c>
      <c r="J13" s="47" t="s">
        <v>6</v>
      </c>
      <c r="K13" s="48" t="s">
        <v>7</v>
      </c>
      <c r="L13" s="49" t="s">
        <v>8</v>
      </c>
    </row>
    <row r="14" spans="1:12" ht="15.75" x14ac:dyDescent="0.25">
      <c r="B14" s="10" t="s">
        <v>9</v>
      </c>
      <c r="C14">
        <v>25</v>
      </c>
      <c r="D14">
        <v>1</v>
      </c>
      <c r="E14">
        <v>0</v>
      </c>
      <c r="F14">
        <v>0</v>
      </c>
      <c r="G14">
        <v>0</v>
      </c>
      <c r="H14" s="40">
        <f>PC.04.11.2010!F3</f>
        <v>5</v>
      </c>
      <c r="I14" s="57">
        <f>PC.04.11.2010!G3</f>
        <v>4.9615384615384617</v>
      </c>
      <c r="J14" s="42">
        <f>PC.04.11.2010!H3</f>
        <v>5</v>
      </c>
      <c r="K14" s="58">
        <f>PC.04.11.2010!I3</f>
        <v>0.19230769230769229</v>
      </c>
      <c r="L14">
        <v>26</v>
      </c>
    </row>
    <row r="15" spans="1:12" ht="15.75" x14ac:dyDescent="0.25">
      <c r="B15" s="10" t="s">
        <v>10</v>
      </c>
      <c r="C15">
        <v>66</v>
      </c>
      <c r="D15">
        <v>8</v>
      </c>
      <c r="E15">
        <v>4</v>
      </c>
      <c r="F15">
        <v>0</v>
      </c>
      <c r="G15">
        <v>0</v>
      </c>
      <c r="H15" s="40">
        <f>PC.04.12.2010!F3</f>
        <v>5</v>
      </c>
      <c r="I15" s="57">
        <f>PC.04.12.2010!G3</f>
        <v>4.7948717948717947</v>
      </c>
      <c r="J15" s="42">
        <f>PC.04.12.2010!H3</f>
        <v>5</v>
      </c>
      <c r="K15" s="58">
        <f>PC.04.12.2010!I3</f>
        <v>0.51537823698055851</v>
      </c>
      <c r="L15">
        <v>78</v>
      </c>
    </row>
    <row r="16" spans="1:12" x14ac:dyDescent="0.25">
      <c r="H16" s="56"/>
      <c r="I16" s="56"/>
      <c r="J16" s="56"/>
      <c r="K16" s="56"/>
    </row>
    <row r="17" spans="1:12" x14ac:dyDescent="0.25">
      <c r="H17" s="56"/>
      <c r="I17" s="56"/>
      <c r="J17" s="56"/>
      <c r="K17" s="56"/>
    </row>
    <row r="18" spans="1:12" ht="26.25" x14ac:dyDescent="0.4">
      <c r="A18" s="9">
        <v>2011</v>
      </c>
      <c r="H18" s="56"/>
      <c r="I18" s="56"/>
      <c r="J18" s="56"/>
      <c r="K18" s="56"/>
    </row>
    <row r="19" spans="1:12" ht="15.75" x14ac:dyDescent="0.25">
      <c r="C19" s="19" t="s">
        <v>3</v>
      </c>
      <c r="D19" s="18" t="s">
        <v>2</v>
      </c>
      <c r="E19" s="18" t="s">
        <v>11</v>
      </c>
      <c r="F19" s="18" t="s">
        <v>12</v>
      </c>
      <c r="G19" s="18" t="s">
        <v>13</v>
      </c>
      <c r="H19" s="13" t="s">
        <v>5</v>
      </c>
      <c r="I19" s="14" t="s">
        <v>4</v>
      </c>
      <c r="J19" s="34" t="s">
        <v>6</v>
      </c>
      <c r="K19" s="16" t="s">
        <v>7</v>
      </c>
      <c r="L19" s="4" t="s">
        <v>8</v>
      </c>
    </row>
    <row r="20" spans="1:12" ht="15.75" x14ac:dyDescent="0.25">
      <c r="B20" s="10" t="s">
        <v>9</v>
      </c>
      <c r="C20">
        <v>20</v>
      </c>
      <c r="D20">
        <v>1</v>
      </c>
      <c r="E20">
        <v>1</v>
      </c>
      <c r="F20">
        <v>0</v>
      </c>
      <c r="G20">
        <v>0</v>
      </c>
      <c r="H20" s="40">
        <f>PC.04.11.2010!F3</f>
        <v>5</v>
      </c>
      <c r="I20" s="57">
        <f>PC.04.11.2011!G3</f>
        <v>4.8636363636363633</v>
      </c>
      <c r="J20" s="42">
        <f>PC.04.11.2011!H3</f>
        <v>5</v>
      </c>
      <c r="K20" s="58">
        <f>PC.04.11.2011!I3</f>
        <v>0.45681252823276774</v>
      </c>
      <c r="L20">
        <v>22</v>
      </c>
    </row>
    <row r="21" spans="1:12" ht="15.75" x14ac:dyDescent="0.25">
      <c r="B21" s="10" t="s">
        <v>10</v>
      </c>
      <c r="C21">
        <v>65</v>
      </c>
      <c r="D21">
        <v>11</v>
      </c>
      <c r="E21">
        <v>1</v>
      </c>
      <c r="F21">
        <v>0</v>
      </c>
      <c r="G21">
        <v>0</v>
      </c>
      <c r="H21" s="40">
        <f>PC.04.12.2011!F3</f>
        <v>5</v>
      </c>
      <c r="I21" s="57">
        <f>PC.04.12.2011!G3</f>
        <v>4.8311688311688314</v>
      </c>
      <c r="J21" s="42">
        <f>PC.04.12.2011!H3</f>
        <v>5</v>
      </c>
      <c r="K21" s="58">
        <f>PC.04.12.2011!I3</f>
        <v>0.407800479691106</v>
      </c>
      <c r="L21">
        <v>77</v>
      </c>
    </row>
    <row r="22" spans="1:12" x14ac:dyDescent="0.25">
      <c r="H22" s="40"/>
      <c r="I22" s="56"/>
      <c r="J22" s="56"/>
      <c r="K22" s="56"/>
    </row>
    <row r="23" spans="1:12" x14ac:dyDescent="0.25">
      <c r="H23" s="56"/>
      <c r="I23" s="56"/>
      <c r="J23" s="56"/>
      <c r="K23" s="56"/>
    </row>
    <row r="24" spans="1:12" ht="26.25" x14ac:dyDescent="0.4">
      <c r="A24" s="9">
        <v>2012</v>
      </c>
      <c r="H24" s="56"/>
      <c r="I24" s="56"/>
      <c r="J24" s="56"/>
      <c r="K24" s="56"/>
    </row>
    <row r="25" spans="1:12" ht="15.75" x14ac:dyDescent="0.25">
      <c r="C25" s="19" t="s">
        <v>3</v>
      </c>
      <c r="D25" s="18" t="s">
        <v>2</v>
      </c>
      <c r="E25" s="18" t="s">
        <v>11</v>
      </c>
      <c r="F25" s="18" t="s">
        <v>12</v>
      </c>
      <c r="G25" s="18" t="s">
        <v>13</v>
      </c>
      <c r="H25" s="13" t="s">
        <v>5</v>
      </c>
      <c r="I25" s="14" t="s">
        <v>4</v>
      </c>
      <c r="J25" s="34" t="s">
        <v>6</v>
      </c>
      <c r="K25" s="16" t="s">
        <v>7</v>
      </c>
      <c r="L25" s="4" t="s">
        <v>8</v>
      </c>
    </row>
    <row r="26" spans="1:12" ht="15.75" x14ac:dyDescent="0.25">
      <c r="B26" s="10" t="s">
        <v>9</v>
      </c>
      <c r="C26">
        <v>34</v>
      </c>
      <c r="D26">
        <v>0</v>
      </c>
      <c r="E26" s="20">
        <v>0</v>
      </c>
      <c r="F26">
        <v>0</v>
      </c>
      <c r="G26">
        <v>0</v>
      </c>
      <c r="H26" s="40">
        <f>PC.04.11.2011!F3</f>
        <v>5</v>
      </c>
      <c r="I26" s="41">
        <f>PC.04.11.2012!G3</f>
        <v>5</v>
      </c>
      <c r="J26" s="42">
        <f>PC.04.11.2012!H3</f>
        <v>5</v>
      </c>
      <c r="K26" s="43">
        <f>PC.04.11.2012!I3</f>
        <v>0</v>
      </c>
      <c r="L26">
        <v>34</v>
      </c>
    </row>
    <row r="27" spans="1:12" ht="15.75" x14ac:dyDescent="0.25">
      <c r="B27" s="10" t="s">
        <v>10</v>
      </c>
      <c r="C27">
        <v>134</v>
      </c>
      <c r="D27">
        <v>21</v>
      </c>
      <c r="E27">
        <v>0</v>
      </c>
      <c r="F27">
        <v>0</v>
      </c>
      <c r="G27">
        <v>0</v>
      </c>
      <c r="H27" s="40">
        <f>PC.04.12.2012!F3</f>
        <v>5</v>
      </c>
      <c r="I27" s="57">
        <f>PC.04.12.2012!G3</f>
        <v>4.8645161290322578</v>
      </c>
      <c r="J27" s="42">
        <f>PC.04.12.2012!H3</f>
        <v>5</v>
      </c>
      <c r="K27" s="58">
        <f>PC.04.12.2012!I3</f>
        <v>0.34223966993225408</v>
      </c>
      <c r="L27">
        <v>155</v>
      </c>
    </row>
    <row r="28" spans="1:12" x14ac:dyDescent="0.25">
      <c r="B28" s="11"/>
      <c r="H28" s="56"/>
      <c r="I28" s="56"/>
      <c r="J28" s="56"/>
      <c r="K28" s="56"/>
    </row>
    <row r="29" spans="1:12" x14ac:dyDescent="0.25">
      <c r="H29" s="56"/>
      <c r="I29" s="56"/>
      <c r="J29" s="56"/>
      <c r="K29" s="56"/>
    </row>
    <row r="30" spans="1:12" ht="26.25" x14ac:dyDescent="0.4">
      <c r="A30" s="9">
        <v>2013</v>
      </c>
      <c r="H30" s="56"/>
      <c r="I30" s="56"/>
      <c r="J30" s="56"/>
      <c r="K30" s="56"/>
    </row>
    <row r="31" spans="1:12" ht="15.75" x14ac:dyDescent="0.25">
      <c r="C31" s="19" t="s">
        <v>3</v>
      </c>
      <c r="D31" s="18" t="s">
        <v>2</v>
      </c>
      <c r="E31" s="18" t="s">
        <v>11</v>
      </c>
      <c r="F31" s="18" t="s">
        <v>12</v>
      </c>
      <c r="G31" s="18" t="s">
        <v>13</v>
      </c>
      <c r="H31" s="13" t="s">
        <v>5</v>
      </c>
      <c r="I31" s="14" t="s">
        <v>4</v>
      </c>
      <c r="J31" s="34" t="s">
        <v>6</v>
      </c>
      <c r="K31" s="16" t="s">
        <v>7</v>
      </c>
      <c r="L31" s="4" t="s">
        <v>8</v>
      </c>
    </row>
    <row r="32" spans="1:12" ht="15.75" x14ac:dyDescent="0.25">
      <c r="B32" s="10" t="s">
        <v>9</v>
      </c>
      <c r="C32">
        <v>20</v>
      </c>
      <c r="D32">
        <v>0</v>
      </c>
      <c r="E32">
        <v>0</v>
      </c>
      <c r="F32">
        <v>0</v>
      </c>
      <c r="G32">
        <v>0</v>
      </c>
      <c r="H32" s="40">
        <f>PC.04.11.2013!F3</f>
        <v>5</v>
      </c>
      <c r="I32" s="41">
        <f>PC.04.11.2013!G3</f>
        <v>5</v>
      </c>
      <c r="J32" s="42">
        <f>PC.04.11.2013!H3</f>
        <v>5</v>
      </c>
      <c r="K32" s="43">
        <f>PC.04.11.2013!I3</f>
        <v>0</v>
      </c>
      <c r="L32">
        <v>20</v>
      </c>
    </row>
    <row r="33" spans="1:12" ht="15.75" x14ac:dyDescent="0.25">
      <c r="B33" s="10" t="s">
        <v>10</v>
      </c>
      <c r="C33">
        <v>128</v>
      </c>
      <c r="D33">
        <v>11</v>
      </c>
      <c r="E33">
        <v>1</v>
      </c>
      <c r="F33">
        <v>0</v>
      </c>
      <c r="G33">
        <v>0</v>
      </c>
      <c r="H33" s="40">
        <f>PC.04.12.2013!F3</f>
        <v>5</v>
      </c>
      <c r="I33" s="57">
        <f>PC.04.12.2013!G3</f>
        <v>4.9071428571428575</v>
      </c>
      <c r="J33" s="42">
        <f>PC.04.12.2013!H3</f>
        <v>5</v>
      </c>
      <c r="K33" s="58">
        <f>PC.04.12.2013!I3</f>
        <v>0.3138796077531405</v>
      </c>
      <c r="L33">
        <v>135</v>
      </c>
    </row>
    <row r="34" spans="1:12" x14ac:dyDescent="0.25">
      <c r="H34" s="56"/>
      <c r="I34" s="56"/>
      <c r="J34" s="56"/>
      <c r="K34" s="56"/>
    </row>
    <row r="35" spans="1:12" x14ac:dyDescent="0.25">
      <c r="H35" s="56"/>
      <c r="I35" s="56"/>
      <c r="J35" s="56"/>
      <c r="K35" s="56"/>
    </row>
    <row r="36" spans="1:12" ht="26.25" x14ac:dyDescent="0.4">
      <c r="A36" s="9">
        <v>2014</v>
      </c>
      <c r="H36" s="56"/>
      <c r="I36" s="56"/>
      <c r="J36" s="56"/>
      <c r="K36" s="60"/>
    </row>
    <row r="37" spans="1:12" ht="14.25" customHeight="1" x14ac:dyDescent="0.4">
      <c r="A37" s="8"/>
      <c r="C37" s="19" t="s">
        <v>3</v>
      </c>
      <c r="D37" s="18" t="s">
        <v>2</v>
      </c>
      <c r="E37" s="18" t="s">
        <v>11</v>
      </c>
      <c r="F37" s="18" t="s">
        <v>12</v>
      </c>
      <c r="G37" s="18" t="s">
        <v>13</v>
      </c>
      <c r="H37" s="13" t="s">
        <v>5</v>
      </c>
      <c r="I37" s="14" t="s">
        <v>4</v>
      </c>
      <c r="J37" s="34" t="s">
        <v>6</v>
      </c>
      <c r="K37" s="16" t="s">
        <v>7</v>
      </c>
      <c r="L37" s="4" t="s">
        <v>8</v>
      </c>
    </row>
    <row r="38" spans="1:12" ht="15.75" x14ac:dyDescent="0.25">
      <c r="B38" s="10" t="s">
        <v>9</v>
      </c>
      <c r="C38">
        <v>20</v>
      </c>
      <c r="D38">
        <v>2</v>
      </c>
      <c r="E38">
        <v>0</v>
      </c>
      <c r="F38">
        <v>0</v>
      </c>
      <c r="G38">
        <v>0</v>
      </c>
      <c r="H38" s="40">
        <f>PC.04.11.2014!F3</f>
        <v>5</v>
      </c>
      <c r="I38" s="57">
        <f>PC.04.11.2014!G3</f>
        <v>4.9047619047619051</v>
      </c>
      <c r="J38" s="42">
        <f>PC.04.11.2014!H3</f>
        <v>5</v>
      </c>
      <c r="K38" s="58">
        <f>PC.04.11.2014!I3</f>
        <v>0.29354352395090366</v>
      </c>
      <c r="L38">
        <v>22</v>
      </c>
    </row>
    <row r="39" spans="1:12" ht="15.75" x14ac:dyDescent="0.25">
      <c r="B39" s="10" t="s">
        <v>10</v>
      </c>
      <c r="C39">
        <v>115</v>
      </c>
      <c r="D39">
        <v>6</v>
      </c>
      <c r="E39">
        <v>0</v>
      </c>
      <c r="F39">
        <v>0</v>
      </c>
      <c r="G39">
        <v>0</v>
      </c>
      <c r="H39" s="40">
        <f>PC.04.12.2014!F3</f>
        <v>5</v>
      </c>
      <c r="I39" s="57">
        <f>PC.04.12.2014!G3</f>
        <v>4.9504132231404956</v>
      </c>
      <c r="J39" s="42">
        <f>PC.04.12.2014!H3</f>
        <v>5</v>
      </c>
      <c r="K39" s="58">
        <f>PC.04.12.2014!I3</f>
        <v>0.21708967829030903</v>
      </c>
      <c r="L39">
        <v>121</v>
      </c>
    </row>
    <row r="40" spans="1:12" x14ac:dyDescent="0.25">
      <c r="H40" s="56"/>
      <c r="I40" s="56"/>
      <c r="J40" s="56"/>
      <c r="K40" s="56"/>
    </row>
    <row r="41" spans="1:12" x14ac:dyDescent="0.25">
      <c r="H41" s="56"/>
      <c r="I41" s="56"/>
      <c r="J41" s="56"/>
      <c r="K41" s="56"/>
    </row>
    <row r="42" spans="1:12" ht="23.25" x14ac:dyDescent="0.35">
      <c r="A42" s="21" t="s">
        <v>19</v>
      </c>
      <c r="H42" s="13" t="s">
        <v>5</v>
      </c>
      <c r="I42" s="15" t="s">
        <v>4</v>
      </c>
      <c r="J42" s="55" t="s">
        <v>6</v>
      </c>
      <c r="K42" s="17" t="s">
        <v>20</v>
      </c>
      <c r="L42" s="22" t="s">
        <v>8</v>
      </c>
    </row>
    <row r="43" spans="1:12" ht="15.75" x14ac:dyDescent="0.25">
      <c r="B43" s="10" t="s">
        <v>9</v>
      </c>
      <c r="C43" s="11"/>
      <c r="D43" s="11"/>
      <c r="E43" s="11"/>
      <c r="F43" s="11"/>
      <c r="G43" s="11"/>
      <c r="H43" s="40">
        <f>MODE(H8,H14,H20,H26,H32,H38)</f>
        <v>5</v>
      </c>
      <c r="I43" s="57">
        <f>AVERAGE(I8,I14,I20,I26,I32,I38)</f>
        <v>4.9272116772116776</v>
      </c>
      <c r="J43" s="42">
        <f>MEDIAN(J8,J14,J20,J26,J32,J38)</f>
        <v>5</v>
      </c>
      <c r="K43" s="63">
        <f>STDEVP(K8,K14,K20,K26,K32,K38)</f>
        <v>0.17433810126882868</v>
      </c>
      <c r="L43">
        <f>SUM(L8,L14,L20,L26,L32,L38)</f>
        <v>130</v>
      </c>
    </row>
    <row r="44" spans="1:12" ht="15.75" x14ac:dyDescent="0.25">
      <c r="B44" s="10" t="s">
        <v>10</v>
      </c>
      <c r="C44" s="11"/>
      <c r="D44" s="11"/>
      <c r="E44" s="11"/>
      <c r="F44" s="11"/>
      <c r="G44" s="11"/>
      <c r="H44" s="40">
        <f>MODE(H9,H15,H21,H27,H33,H39)</f>
        <v>5</v>
      </c>
      <c r="I44" s="57">
        <f>AVERAGE(I9,I15,I21,I27,I33,I39)</f>
        <v>4.8246854725593726</v>
      </c>
      <c r="J44" s="42">
        <f>MEDIAN(J9,J15,J21,J27,J33,J39)</f>
        <v>5</v>
      </c>
      <c r="K44" s="58">
        <f>STDEVP(K9,K15,K21,K27,K33,K39)</f>
        <v>0.10288231925704311</v>
      </c>
      <c r="L44">
        <f>SUM(L9,L15,L21,L27,L33,L39)</f>
        <v>571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2.42578125" customWidth="1"/>
    <col min="2" max="2" width="21.5703125" customWidth="1"/>
    <col min="3" max="3" width="31.5703125" customWidth="1"/>
    <col min="4" max="4" width="21.42578125" customWidth="1"/>
    <col min="5" max="5" width="26.5703125" customWidth="1"/>
    <col min="9" max="9" width="20.28515625" customWidth="1"/>
  </cols>
  <sheetData>
    <row r="1" spans="1:9" ht="42.75" customHeight="1" x14ac:dyDescent="0.35">
      <c r="D1" s="26">
        <v>2013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E3">
        <v>1</v>
      </c>
      <c r="F3">
        <f>MODE(A3:A30,B3:B5,C3,E3)</f>
        <v>5</v>
      </c>
      <c r="G3" s="31">
        <f>AVERAGE(A3:A30,B3:B5,C3,E3)</f>
        <v>4.7272727272727275</v>
      </c>
      <c r="H3">
        <f>MEDIAN(A3:A30,B3:B5,C3,E3)</f>
        <v>5</v>
      </c>
      <c r="I3" s="31">
        <f>STDEVP(A3:A30,B3:B5,C3,E3)</f>
        <v>0.7890434282600931</v>
      </c>
    </row>
    <row r="4" spans="1:9" x14ac:dyDescent="0.25">
      <c r="A4">
        <v>5</v>
      </c>
      <c r="B4">
        <v>4</v>
      </c>
    </row>
    <row r="5" spans="1:9" x14ac:dyDescent="0.25">
      <c r="A5">
        <v>5</v>
      </c>
      <c r="B5">
        <v>4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3" sqref="I3"/>
    </sheetView>
  </sheetViews>
  <sheetFormatPr baseColWidth="10" defaultRowHeight="15" x14ac:dyDescent="0.25"/>
  <cols>
    <col min="1" max="1" width="17.85546875" customWidth="1"/>
    <col min="2" max="2" width="19.140625" customWidth="1"/>
    <col min="3" max="3" width="34.140625" customWidth="1"/>
    <col min="4" max="4" width="21.140625" customWidth="1"/>
    <col min="5" max="5" width="25.5703125" customWidth="1"/>
    <col min="9" max="9" width="21" customWidth="1"/>
  </cols>
  <sheetData>
    <row r="1" spans="1:9" ht="42.75" customHeight="1" x14ac:dyDescent="0.35">
      <c r="D1" s="26">
        <v>2014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MODE(A3:A35,B3:B4)</f>
        <v>5</v>
      </c>
      <c r="G3" s="31">
        <f>AVERAGE(A3:A35,B3:B4)</f>
        <v>4.9428571428571431</v>
      </c>
      <c r="H3">
        <f>MEDIAN(A3:A35,B3:B4)</f>
        <v>5</v>
      </c>
      <c r="I3" s="31">
        <f>STDEVP(A3:A35,B3:B4)</f>
        <v>0.23211538298959886</v>
      </c>
    </row>
    <row r="4" spans="1:9" x14ac:dyDescent="0.25">
      <c r="A4">
        <v>5</v>
      </c>
      <c r="B4">
        <v>4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40" zoomScaleNormal="40" workbookViewId="0"/>
  </sheetViews>
  <sheetFormatPr baseColWidth="10" defaultRowHeight="15" x14ac:dyDescent="0.25"/>
  <cols>
    <col min="1" max="1" width="15.85546875" customWidth="1"/>
    <col min="2" max="2" width="48" customWidth="1"/>
    <col min="3" max="3" width="20.140625" customWidth="1"/>
    <col min="4" max="4" width="18.28515625" customWidth="1"/>
    <col min="5" max="5" width="31.85546875" customWidth="1"/>
    <col min="6" max="6" width="18.85546875" customWidth="1"/>
    <col min="7" max="7" width="21.42578125" customWidth="1"/>
    <col min="8" max="8" width="0" hidden="1" customWidth="1"/>
    <col min="12" max="12" width="39.5703125" customWidth="1"/>
    <col min="13" max="13" width="27.85546875" customWidth="1"/>
  </cols>
  <sheetData>
    <row r="1" spans="1:13" ht="23.25" x14ac:dyDescent="0.35">
      <c r="E1" s="7" t="s">
        <v>0</v>
      </c>
      <c r="H1" s="1"/>
      <c r="I1" s="1"/>
    </row>
    <row r="2" spans="1:13" x14ac:dyDescent="0.25">
      <c r="A2" s="5"/>
    </row>
    <row r="3" spans="1:13" ht="18.75" x14ac:dyDescent="0.3">
      <c r="B3" s="12" t="s">
        <v>18</v>
      </c>
    </row>
    <row r="4" spans="1:13" ht="26.25" x14ac:dyDescent="0.4">
      <c r="A4" s="9">
        <v>2009</v>
      </c>
      <c r="B4" s="3"/>
    </row>
    <row r="5" spans="1:13" x14ac:dyDescent="0.25">
      <c r="C5">
        <v>5</v>
      </c>
      <c r="D5">
        <v>4</v>
      </c>
      <c r="E5">
        <v>3</v>
      </c>
      <c r="F5">
        <v>2</v>
      </c>
      <c r="G5">
        <v>1</v>
      </c>
    </row>
    <row r="6" spans="1:13" ht="16.5" thickBot="1" x14ac:dyDescent="0.3">
      <c r="C6" s="44" t="s">
        <v>3</v>
      </c>
      <c r="D6" s="44" t="s">
        <v>2</v>
      </c>
      <c r="E6" s="44" t="s">
        <v>11</v>
      </c>
      <c r="F6" s="44" t="s">
        <v>12</v>
      </c>
      <c r="G6" s="44" t="s">
        <v>13</v>
      </c>
      <c r="H6" s="45" t="s">
        <v>5</v>
      </c>
      <c r="I6" s="45" t="s">
        <v>5</v>
      </c>
      <c r="J6" s="46" t="s">
        <v>4</v>
      </c>
      <c r="K6" s="47" t="s">
        <v>6</v>
      </c>
      <c r="L6" s="48" t="s">
        <v>7</v>
      </c>
      <c r="M6" s="49" t="s">
        <v>8</v>
      </c>
    </row>
    <row r="7" spans="1:13" ht="15.75" x14ac:dyDescent="0.25">
      <c r="B7" s="10" t="s">
        <v>16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36">
        <f>PC08.A.D.2009!F3</f>
        <v>0</v>
      </c>
      <c r="J7" s="37">
        <f>PC08.A.D.2009!G3</f>
        <v>0</v>
      </c>
      <c r="K7" s="38">
        <f>PC08.A.D.2009!H3</f>
        <v>0</v>
      </c>
      <c r="L7" s="39">
        <f>PC08.A.D.2009!I3</f>
        <v>0</v>
      </c>
      <c r="M7" s="6">
        <v>0</v>
      </c>
    </row>
    <row r="8" spans="1:13" ht="15.75" x14ac:dyDescent="0.25">
      <c r="B8" s="10" t="s">
        <v>17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 s="40">
        <f>PC.08.A.I.2009!F3</f>
        <v>0</v>
      </c>
      <c r="J8" s="41">
        <f>PC.08.A.I.2009!G3</f>
        <v>0</v>
      </c>
      <c r="K8" s="42">
        <f>PC.08.A.I.2009!H3</f>
        <v>0</v>
      </c>
      <c r="L8" s="43">
        <f>PC.08.A.I.2009!I3</f>
        <v>0</v>
      </c>
      <c r="M8">
        <v>0</v>
      </c>
    </row>
    <row r="9" spans="1:13" x14ac:dyDescent="0.25">
      <c r="I9" s="56"/>
      <c r="J9" s="56"/>
      <c r="K9" s="56"/>
      <c r="L9" s="56"/>
    </row>
    <row r="10" spans="1:13" x14ac:dyDescent="0.25">
      <c r="I10" s="56"/>
      <c r="J10" s="56"/>
      <c r="K10" s="56"/>
      <c r="L10" s="56"/>
    </row>
    <row r="11" spans="1:13" ht="26.25" x14ac:dyDescent="0.4">
      <c r="A11" s="9">
        <v>2010</v>
      </c>
      <c r="I11" s="56"/>
      <c r="J11" s="56"/>
      <c r="K11" s="56"/>
      <c r="L11" s="56"/>
    </row>
    <row r="12" spans="1:13" ht="16.5" thickBot="1" x14ac:dyDescent="0.3">
      <c r="C12" s="50" t="s">
        <v>3</v>
      </c>
      <c r="D12" s="44" t="s">
        <v>2</v>
      </c>
      <c r="E12" s="44" t="s">
        <v>11</v>
      </c>
      <c r="F12" s="44" t="s">
        <v>12</v>
      </c>
      <c r="G12" s="44" t="s">
        <v>13</v>
      </c>
      <c r="H12" s="45" t="s">
        <v>5</v>
      </c>
      <c r="I12" s="45" t="s">
        <v>5</v>
      </c>
      <c r="J12" s="46" t="s">
        <v>4</v>
      </c>
      <c r="K12" s="47" t="s">
        <v>6</v>
      </c>
      <c r="L12" s="48" t="s">
        <v>7</v>
      </c>
      <c r="M12" s="49" t="s">
        <v>8</v>
      </c>
    </row>
    <row r="13" spans="1:13" ht="15.75" x14ac:dyDescent="0.25">
      <c r="B13" s="10" t="s">
        <v>16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 s="40">
        <f>PC08.A.D.2010!F3</f>
        <v>0</v>
      </c>
      <c r="J13" s="41">
        <f>PC08.A.D.2010!G3</f>
        <v>0</v>
      </c>
      <c r="K13" s="42">
        <f>PC08.A.D.2010!H3</f>
        <v>0</v>
      </c>
      <c r="L13" s="43">
        <f>PC08.A.D.2010!I3</f>
        <v>0</v>
      </c>
      <c r="M13">
        <v>0</v>
      </c>
    </row>
    <row r="14" spans="1:13" ht="15.75" x14ac:dyDescent="0.25">
      <c r="B14" s="10" t="s">
        <v>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 s="40">
        <f>PC.08.A.I.2010!F3</f>
        <v>0</v>
      </c>
      <c r="J14" s="41">
        <f>PC.08.A.I.2010!G3</f>
        <v>0</v>
      </c>
      <c r="K14" s="42">
        <f>PC.08.A.I.2010!H3</f>
        <v>0</v>
      </c>
      <c r="L14" s="43">
        <f>PC.08.A.I.2010!I3</f>
        <v>0</v>
      </c>
      <c r="M14">
        <v>0</v>
      </c>
    </row>
    <row r="15" spans="1:13" x14ac:dyDescent="0.25">
      <c r="I15" s="56"/>
      <c r="J15" s="56"/>
      <c r="K15" s="56"/>
      <c r="L15" s="56"/>
    </row>
    <row r="16" spans="1:13" x14ac:dyDescent="0.25">
      <c r="I16" s="56"/>
      <c r="J16" s="56"/>
      <c r="K16" s="56"/>
      <c r="L16" s="56"/>
    </row>
    <row r="17" spans="1:13" ht="26.25" x14ac:dyDescent="0.4">
      <c r="A17" s="9">
        <v>2011</v>
      </c>
      <c r="I17" s="56"/>
      <c r="J17" s="56"/>
      <c r="K17" s="56"/>
      <c r="L17" s="56"/>
    </row>
    <row r="18" spans="1:13" ht="16.5" thickBot="1" x14ac:dyDescent="0.3">
      <c r="C18" s="50" t="s">
        <v>3</v>
      </c>
      <c r="D18" s="44" t="s">
        <v>2</v>
      </c>
      <c r="E18" s="44" t="s">
        <v>11</v>
      </c>
      <c r="F18" s="44" t="s">
        <v>12</v>
      </c>
      <c r="G18" s="44" t="s">
        <v>13</v>
      </c>
      <c r="H18" s="45" t="s">
        <v>5</v>
      </c>
      <c r="I18" s="45" t="s">
        <v>5</v>
      </c>
      <c r="J18" s="46" t="s">
        <v>4</v>
      </c>
      <c r="K18" s="47" t="s">
        <v>6</v>
      </c>
      <c r="L18" s="48" t="s">
        <v>7</v>
      </c>
      <c r="M18" s="49" t="s">
        <v>8</v>
      </c>
    </row>
    <row r="19" spans="1:13" ht="15.75" x14ac:dyDescent="0.25">
      <c r="B19" s="10" t="s">
        <v>16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40">
        <f>PC08.2.A.D.2011!F3</f>
        <v>0</v>
      </c>
      <c r="J19" s="41">
        <f>PC08.2.A.D.2011!G3</f>
        <v>0</v>
      </c>
      <c r="K19" s="42">
        <f>PC08.2.A.D.2011!H3</f>
        <v>0</v>
      </c>
      <c r="L19" s="43">
        <f>PC08.2.A.D.2011!I3</f>
        <v>0</v>
      </c>
      <c r="M19">
        <v>0</v>
      </c>
    </row>
    <row r="20" spans="1:13" ht="15.75" x14ac:dyDescent="0.25">
      <c r="B20" s="10" t="s">
        <v>17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s="40">
        <f>PC08.A.I.2011!F3</f>
        <v>0</v>
      </c>
      <c r="J20" s="41">
        <f>PC08.A.I.2011!G3</f>
        <v>0</v>
      </c>
      <c r="K20" s="42">
        <f>PC08.A.I.2011!H3</f>
        <v>0</v>
      </c>
      <c r="L20" s="43">
        <f>PC08.A.I.2011!I3</f>
        <v>0</v>
      </c>
      <c r="M20">
        <v>0</v>
      </c>
    </row>
    <row r="21" spans="1:13" x14ac:dyDescent="0.25">
      <c r="I21" s="56"/>
      <c r="J21" s="56"/>
      <c r="K21" s="56"/>
      <c r="L21" s="56"/>
    </row>
    <row r="22" spans="1:13" x14ac:dyDescent="0.25">
      <c r="I22" s="56"/>
      <c r="J22" s="56"/>
      <c r="K22" s="56"/>
      <c r="L22" s="56"/>
    </row>
    <row r="23" spans="1:13" ht="26.25" x14ac:dyDescent="0.4">
      <c r="A23" s="9">
        <v>2012</v>
      </c>
      <c r="I23" s="56"/>
      <c r="J23" s="56"/>
      <c r="K23" s="56"/>
      <c r="L23" s="56"/>
    </row>
    <row r="24" spans="1:13" ht="16.5" thickBot="1" x14ac:dyDescent="0.3">
      <c r="C24" s="50" t="s">
        <v>3</v>
      </c>
      <c r="D24" s="44" t="s">
        <v>2</v>
      </c>
      <c r="E24" s="44" t="s">
        <v>11</v>
      </c>
      <c r="F24" s="44" t="s">
        <v>12</v>
      </c>
      <c r="G24" s="44" t="s">
        <v>13</v>
      </c>
      <c r="H24" s="45" t="s">
        <v>5</v>
      </c>
      <c r="I24" s="45" t="s">
        <v>5</v>
      </c>
      <c r="J24" s="46" t="s">
        <v>4</v>
      </c>
      <c r="K24" s="47" t="s">
        <v>6</v>
      </c>
      <c r="L24" s="48" t="s">
        <v>7</v>
      </c>
      <c r="M24" s="49" t="s">
        <v>8</v>
      </c>
    </row>
    <row r="25" spans="1:13" ht="15.75" x14ac:dyDescent="0.25">
      <c r="B25" s="10" t="s">
        <v>16</v>
      </c>
      <c r="C25">
        <v>232</v>
      </c>
      <c r="D25">
        <v>36</v>
      </c>
      <c r="E25">
        <v>9</v>
      </c>
      <c r="F25">
        <v>1</v>
      </c>
      <c r="G25">
        <v>1</v>
      </c>
      <c r="I25" s="40">
        <f>PC08.2.A.D.2012!F3</f>
        <v>5</v>
      </c>
      <c r="J25" s="57">
        <f>PC08.2.A.D.2012!G3</f>
        <v>4.7813620071684584</v>
      </c>
      <c r="K25" s="42">
        <f>PC08.2.A.D.2012!H3</f>
        <v>5</v>
      </c>
      <c r="L25" s="58">
        <f>PC08.2.A.D.2012!I3</f>
        <v>0.54760175217638984</v>
      </c>
      <c r="M25">
        <v>279</v>
      </c>
    </row>
    <row r="26" spans="1:13" ht="15.75" x14ac:dyDescent="0.25">
      <c r="B26" s="10" t="s">
        <v>17</v>
      </c>
      <c r="C26">
        <v>40</v>
      </c>
      <c r="D26">
        <v>3</v>
      </c>
      <c r="E26">
        <v>3</v>
      </c>
      <c r="F26">
        <v>0</v>
      </c>
      <c r="G26">
        <v>0</v>
      </c>
      <c r="I26" s="40">
        <f>PC.08.A.I.2012!F3</f>
        <v>5</v>
      </c>
      <c r="J26" s="57">
        <f>PC.08.A.I.2012!G3</f>
        <v>4.8043478260869561</v>
      </c>
      <c r="K26" s="42">
        <f>PC.08.A.I.2012!H3</f>
        <v>5</v>
      </c>
      <c r="L26" s="58">
        <f>PC.08.A.I.2012!I3</f>
        <v>0.5364766382283942</v>
      </c>
      <c r="M26">
        <v>46</v>
      </c>
    </row>
    <row r="27" spans="1:13" x14ac:dyDescent="0.25">
      <c r="I27" s="56"/>
      <c r="J27" s="56"/>
      <c r="K27" s="60"/>
      <c r="L27" s="56"/>
    </row>
    <row r="28" spans="1:13" x14ac:dyDescent="0.25">
      <c r="I28" s="56"/>
      <c r="J28" s="56"/>
      <c r="K28" s="56"/>
      <c r="L28" s="56"/>
    </row>
    <row r="29" spans="1:13" ht="26.25" x14ac:dyDescent="0.4">
      <c r="A29" s="9">
        <v>2013</v>
      </c>
      <c r="I29" s="56"/>
      <c r="J29" s="56"/>
      <c r="K29" s="56"/>
      <c r="L29" s="56"/>
    </row>
    <row r="30" spans="1:13" ht="16.5" thickBot="1" x14ac:dyDescent="0.3">
      <c r="C30" s="50" t="s">
        <v>3</v>
      </c>
      <c r="D30" s="44" t="s">
        <v>2</v>
      </c>
      <c r="E30" s="44" t="s">
        <v>11</v>
      </c>
      <c r="F30" s="44" t="s">
        <v>12</v>
      </c>
      <c r="G30" s="44" t="s">
        <v>13</v>
      </c>
      <c r="H30" s="45" t="s">
        <v>5</v>
      </c>
      <c r="I30" s="45" t="s">
        <v>5</v>
      </c>
      <c r="J30" s="46" t="s">
        <v>4</v>
      </c>
      <c r="K30" s="47" t="s">
        <v>6</v>
      </c>
      <c r="L30" s="48" t="s">
        <v>7</v>
      </c>
      <c r="M30" s="49" t="s">
        <v>8</v>
      </c>
    </row>
    <row r="31" spans="1:13" ht="15.75" x14ac:dyDescent="0.25">
      <c r="B31" s="10" t="s">
        <v>16</v>
      </c>
      <c r="C31">
        <v>628</v>
      </c>
      <c r="D31">
        <v>87</v>
      </c>
      <c r="E31">
        <v>19</v>
      </c>
      <c r="F31">
        <v>4</v>
      </c>
      <c r="G31">
        <v>3</v>
      </c>
      <c r="I31" s="40">
        <f>PC08.A.D.2013!F3</f>
        <v>5</v>
      </c>
      <c r="J31" s="57">
        <f>PC08.A.D.2013!G3</f>
        <v>4.7989203778677467</v>
      </c>
      <c r="K31" s="42">
        <f>PC08.A.D.2013!H3</f>
        <v>5</v>
      </c>
      <c r="L31" s="58">
        <f>PC08.A.D.2013!I3</f>
        <v>0.54120265972783554</v>
      </c>
      <c r="M31">
        <v>741</v>
      </c>
    </row>
    <row r="32" spans="1:13" ht="15.75" x14ac:dyDescent="0.25">
      <c r="B32" s="10" t="s">
        <v>17</v>
      </c>
      <c r="C32">
        <v>222</v>
      </c>
      <c r="D32">
        <v>16</v>
      </c>
      <c r="E32">
        <v>5</v>
      </c>
      <c r="F32">
        <v>8</v>
      </c>
      <c r="G32">
        <v>2</v>
      </c>
      <c r="I32" s="40">
        <f>PC08.A.I.2013!F3</f>
        <v>5</v>
      </c>
      <c r="J32" s="57">
        <f>PC08.A.I.2013!G3</f>
        <v>4.7707509881422929</v>
      </c>
      <c r="K32" s="42">
        <f>PC08.A.I.2013!H3</f>
        <v>5</v>
      </c>
      <c r="L32" s="58">
        <f>PC08.A.I.2013!I3</f>
        <v>0.70767547248490326</v>
      </c>
      <c r="M32">
        <v>253</v>
      </c>
    </row>
    <row r="33" spans="1:13" x14ac:dyDescent="0.25">
      <c r="I33" s="56"/>
      <c r="J33" s="41"/>
      <c r="K33" s="56"/>
      <c r="L33" s="56"/>
    </row>
    <row r="34" spans="1:13" x14ac:dyDescent="0.25">
      <c r="I34" s="56"/>
      <c r="J34" s="56"/>
      <c r="K34" s="56"/>
      <c r="L34" s="56"/>
    </row>
    <row r="35" spans="1:13" ht="30.75" customHeight="1" x14ac:dyDescent="0.4">
      <c r="A35" s="9">
        <v>2014</v>
      </c>
      <c r="I35" s="56"/>
      <c r="J35" s="56"/>
      <c r="K35" s="56"/>
      <c r="L35" s="56"/>
    </row>
    <row r="36" spans="1:13" ht="20.25" customHeight="1" thickBot="1" x14ac:dyDescent="0.45">
      <c r="A36" s="8"/>
      <c r="C36" s="50" t="s">
        <v>3</v>
      </c>
      <c r="D36" s="44" t="s">
        <v>2</v>
      </c>
      <c r="E36" s="44" t="s">
        <v>11</v>
      </c>
      <c r="F36" s="44" t="s">
        <v>12</v>
      </c>
      <c r="G36" s="44" t="s">
        <v>13</v>
      </c>
      <c r="H36" s="45" t="s">
        <v>5</v>
      </c>
      <c r="I36" s="45" t="s">
        <v>5</v>
      </c>
      <c r="J36" s="46" t="s">
        <v>4</v>
      </c>
      <c r="K36" s="47" t="s">
        <v>6</v>
      </c>
      <c r="L36" s="48" t="s">
        <v>7</v>
      </c>
      <c r="M36" s="49" t="s">
        <v>8</v>
      </c>
    </row>
    <row r="37" spans="1:13" ht="15.75" x14ac:dyDescent="0.25">
      <c r="B37" s="10" t="s">
        <v>16</v>
      </c>
      <c r="C37">
        <v>389</v>
      </c>
      <c r="D37">
        <v>60</v>
      </c>
      <c r="E37">
        <v>18</v>
      </c>
      <c r="F37">
        <v>3</v>
      </c>
      <c r="G37">
        <v>2</v>
      </c>
      <c r="H37">
        <v>5</v>
      </c>
      <c r="I37" s="40">
        <f>PC.08.A.D.2014!F3</f>
        <v>5</v>
      </c>
      <c r="J37" s="57">
        <f>PC.08.A.D.2014!G3</f>
        <v>4.7568710359408035</v>
      </c>
      <c r="K37" s="42">
        <f>PC.08.A.D.2014!H3</f>
        <v>5</v>
      </c>
      <c r="L37" s="58">
        <f>PC.08.A.D.2014!I3</f>
        <v>0.59426464078195407</v>
      </c>
      <c r="M37">
        <v>472</v>
      </c>
    </row>
    <row r="38" spans="1:13" ht="15.75" x14ac:dyDescent="0.25">
      <c r="B38" s="10" t="s">
        <v>17</v>
      </c>
      <c r="C38">
        <v>198</v>
      </c>
      <c r="D38">
        <v>15</v>
      </c>
      <c r="E38">
        <v>7</v>
      </c>
      <c r="F38">
        <v>4</v>
      </c>
      <c r="G38">
        <v>3</v>
      </c>
      <c r="H38">
        <v>5</v>
      </c>
      <c r="I38" s="40">
        <f>PC08.A.I.2014!F3</f>
        <v>5</v>
      </c>
      <c r="J38" s="57">
        <f>PC08.A.I.2014!G3</f>
        <v>4.7665198237885464</v>
      </c>
      <c r="K38" s="42">
        <f>PC08.A.I.2014!H3</f>
        <v>5</v>
      </c>
      <c r="L38" s="58">
        <f>PC08.A.I.2014!I3</f>
        <v>0.71060423088737301</v>
      </c>
      <c r="M38">
        <v>227</v>
      </c>
    </row>
    <row r="39" spans="1:13" x14ac:dyDescent="0.25">
      <c r="I39" s="56"/>
      <c r="J39" s="56"/>
      <c r="K39" s="56"/>
      <c r="L39" s="56"/>
    </row>
    <row r="40" spans="1:13" x14ac:dyDescent="0.25">
      <c r="I40" s="56"/>
      <c r="J40" s="56"/>
      <c r="K40" s="60"/>
      <c r="L40" s="56"/>
    </row>
    <row r="41" spans="1:13" ht="24" thickBot="1" x14ac:dyDescent="0.4">
      <c r="A41" s="21" t="s">
        <v>19</v>
      </c>
      <c r="H41" s="13" t="s">
        <v>5</v>
      </c>
      <c r="I41" s="45" t="s">
        <v>5</v>
      </c>
      <c r="J41" s="51" t="s">
        <v>4</v>
      </c>
      <c r="K41" s="54" t="s">
        <v>6</v>
      </c>
      <c r="L41" s="52" t="s">
        <v>20</v>
      </c>
      <c r="M41" s="53" t="s">
        <v>8</v>
      </c>
    </row>
    <row r="42" spans="1:13" ht="15.75" x14ac:dyDescent="0.25">
      <c r="B42" s="10" t="s">
        <v>16</v>
      </c>
      <c r="C42" s="11"/>
      <c r="D42" s="11"/>
      <c r="E42" s="11"/>
      <c r="F42" s="11"/>
      <c r="G42" s="11"/>
      <c r="H42" t="e">
        <f>MODE(H37,H31,H25,H19,H13,H7)</f>
        <v>#VALUE!</v>
      </c>
      <c r="I42" s="40">
        <f>MODE(I25,I31,I37)</f>
        <v>5</v>
      </c>
      <c r="J42" s="57">
        <f>AVERAGE(J25,J31,J37)</f>
        <v>4.7790511403256701</v>
      </c>
      <c r="K42" s="42">
        <f>MEDIAN(K25,K31,K37)</f>
        <v>5</v>
      </c>
      <c r="L42" s="58">
        <f>STDEVP(L25,L31,L37)</f>
        <v>2.3650105450946663E-2</v>
      </c>
      <c r="M42">
        <f>SUM(M7,M13,M19,M25,M31,M37)</f>
        <v>1492</v>
      </c>
    </row>
    <row r="43" spans="1:13" ht="15.75" x14ac:dyDescent="0.25">
      <c r="B43" s="10" t="s">
        <v>17</v>
      </c>
      <c r="C43" s="11"/>
      <c r="D43" s="11"/>
      <c r="E43" s="11"/>
      <c r="F43" s="11"/>
      <c r="G43" s="11"/>
      <c r="H43" t="e">
        <f>MODE(H8,H14,H20,H26,H32,H38)</f>
        <v>#VALUE!</v>
      </c>
      <c r="I43" s="40">
        <f>MODE(I26,I32,I38)</f>
        <v>5</v>
      </c>
      <c r="J43" s="57">
        <f>AVERAGE(J26,J32,J38)</f>
        <v>4.7805395460059321</v>
      </c>
      <c r="K43" s="42">
        <f>MEDIAN(K26,K32,K38)</f>
        <v>5</v>
      </c>
      <c r="L43" s="58">
        <f>STDEVP(L26,L32,L38)</f>
        <v>8.140300090139968E-2</v>
      </c>
      <c r="M43">
        <f>SUM(M8,M14,M20,M26,M32,M38)</f>
        <v>526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B1" workbookViewId="0">
      <selection activeCell="H3" sqref="H3"/>
    </sheetView>
  </sheetViews>
  <sheetFormatPr baseColWidth="10" defaultRowHeight="15" x14ac:dyDescent="0.25"/>
  <cols>
    <col min="1" max="1" width="24.140625" customWidth="1"/>
    <col min="2" max="2" width="25.7109375" customWidth="1"/>
    <col min="3" max="3" width="33.28515625" customWidth="1"/>
    <col min="4" max="4" width="22.7109375" customWidth="1"/>
    <col min="5" max="5" width="28.140625" customWidth="1"/>
    <col min="9" max="9" width="22.7109375" customWidth="1"/>
  </cols>
  <sheetData>
    <row r="1" spans="1:9" ht="42.75" customHeight="1" x14ac:dyDescent="0.35">
      <c r="D1" s="26">
        <v>2009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3" sqref="I3"/>
    </sheetView>
  </sheetViews>
  <sheetFormatPr baseColWidth="10" defaultRowHeight="15" x14ac:dyDescent="0.25"/>
  <cols>
    <col min="1" max="1" width="19.140625" customWidth="1"/>
    <col min="2" max="2" width="19.42578125" customWidth="1"/>
    <col min="3" max="3" width="35" customWidth="1"/>
    <col min="4" max="4" width="23.42578125" customWidth="1"/>
    <col min="5" max="5" width="24.7109375" customWidth="1"/>
    <col min="9" max="9" width="20.85546875" customWidth="1"/>
  </cols>
  <sheetData>
    <row r="1" spans="1:9" ht="42.75" customHeight="1" x14ac:dyDescent="0.35">
      <c r="D1" s="26">
        <v>2010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3" customWidth="1"/>
    <col min="2" max="2" width="18.140625" customWidth="1"/>
    <col min="3" max="3" width="37.5703125" customWidth="1"/>
    <col min="4" max="4" width="22" customWidth="1"/>
    <col min="5" max="5" width="30.28515625" customWidth="1"/>
    <col min="9" max="9" width="21.140625" customWidth="1"/>
  </cols>
  <sheetData>
    <row r="1" spans="1:9" ht="42.75" customHeight="1" x14ac:dyDescent="0.35">
      <c r="D1" s="26">
        <v>2011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activeCell="C39" sqref="C39"/>
    </sheetView>
  </sheetViews>
  <sheetFormatPr baseColWidth="10" defaultRowHeight="15" x14ac:dyDescent="0.25"/>
  <cols>
    <col min="1" max="1" width="20.140625" customWidth="1"/>
    <col min="2" max="2" width="18.28515625" customWidth="1"/>
    <col min="3" max="3" width="31.85546875" customWidth="1"/>
    <col min="4" max="4" width="18.85546875" customWidth="1"/>
    <col min="5" max="5" width="21.42578125" customWidth="1"/>
    <col min="9" max="9" width="24.7109375" customWidth="1"/>
  </cols>
  <sheetData>
    <row r="1" spans="1:9" ht="42.75" customHeight="1" x14ac:dyDescent="0.35">
      <c r="D1" s="26">
        <v>2012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2</v>
      </c>
      <c r="E3">
        <v>1</v>
      </c>
      <c r="F3">
        <f>MODE(A3:A234,B3:B38,C3:C11,D3,E3)</f>
        <v>5</v>
      </c>
      <c r="G3" s="31">
        <f>AVERAGE(A3:A234,B3:B38,C3:C11,D3,E3)</f>
        <v>4.7813620071684584</v>
      </c>
      <c r="H3">
        <f>MEDIAN(A3:A234,B3:B38,C3:C11,D3,E3)</f>
        <v>5</v>
      </c>
      <c r="I3" s="31">
        <f>STDEVP(A3:A234,B3:B38,C3:C11,D3,E3)</f>
        <v>0.54760175217638984</v>
      </c>
    </row>
    <row r="4" spans="1:9" x14ac:dyDescent="0.25">
      <c r="A4">
        <v>5</v>
      </c>
      <c r="B4">
        <v>4</v>
      </c>
      <c r="C4">
        <v>3</v>
      </c>
    </row>
    <row r="5" spans="1:9" x14ac:dyDescent="0.25">
      <c r="A5">
        <v>5</v>
      </c>
      <c r="B5">
        <v>4</v>
      </c>
      <c r="C5">
        <v>3</v>
      </c>
    </row>
    <row r="6" spans="1:9" x14ac:dyDescent="0.25">
      <c r="A6">
        <v>5</v>
      </c>
      <c r="B6">
        <v>4</v>
      </c>
      <c r="C6">
        <v>3</v>
      </c>
    </row>
    <row r="7" spans="1:9" x14ac:dyDescent="0.25">
      <c r="A7">
        <v>5</v>
      </c>
      <c r="B7">
        <v>4</v>
      </c>
      <c r="C7">
        <v>3</v>
      </c>
    </row>
    <row r="8" spans="1:9" x14ac:dyDescent="0.25">
      <c r="A8">
        <v>5</v>
      </c>
      <c r="B8">
        <v>4</v>
      </c>
      <c r="C8">
        <v>3</v>
      </c>
      <c r="D8" s="6"/>
      <c r="E8" s="6"/>
    </row>
    <row r="9" spans="1:9" x14ac:dyDescent="0.25">
      <c r="A9">
        <v>5</v>
      </c>
      <c r="B9">
        <v>4</v>
      </c>
      <c r="C9">
        <v>3</v>
      </c>
    </row>
    <row r="10" spans="1:9" x14ac:dyDescent="0.25">
      <c r="A10">
        <v>5</v>
      </c>
      <c r="B10">
        <v>4</v>
      </c>
      <c r="C10">
        <v>3</v>
      </c>
    </row>
    <row r="11" spans="1:9" x14ac:dyDescent="0.25">
      <c r="A11">
        <v>5</v>
      </c>
      <c r="B11">
        <v>4</v>
      </c>
      <c r="C11">
        <v>3</v>
      </c>
    </row>
    <row r="12" spans="1:9" x14ac:dyDescent="0.25">
      <c r="A12">
        <v>5</v>
      </c>
      <c r="B12">
        <v>4</v>
      </c>
    </row>
    <row r="13" spans="1:9" ht="15.75" x14ac:dyDescent="0.25">
      <c r="A13">
        <v>5</v>
      </c>
      <c r="B13">
        <v>4</v>
      </c>
      <c r="C13" s="24"/>
      <c r="D13" s="24"/>
      <c r="E13" s="24"/>
    </row>
    <row r="14" spans="1:9" x14ac:dyDescent="0.25">
      <c r="A14">
        <v>5</v>
      </c>
      <c r="B14">
        <v>4</v>
      </c>
      <c r="C14" s="25"/>
      <c r="D14" s="25"/>
      <c r="E14" s="25"/>
    </row>
    <row r="15" spans="1:9" x14ac:dyDescent="0.25">
      <c r="A15">
        <v>5</v>
      </c>
      <c r="B15">
        <v>4</v>
      </c>
      <c r="C15" s="25"/>
      <c r="D15" s="25"/>
      <c r="E15" s="25"/>
    </row>
    <row r="16" spans="1:9" x14ac:dyDescent="0.25">
      <c r="A16">
        <v>5</v>
      </c>
      <c r="B16">
        <v>4</v>
      </c>
      <c r="C16" s="25"/>
      <c r="D16" s="25"/>
      <c r="E16" s="25"/>
    </row>
    <row r="17" spans="1:5" x14ac:dyDescent="0.25">
      <c r="A17">
        <v>5</v>
      </c>
      <c r="B17">
        <v>4</v>
      </c>
      <c r="C17" s="25"/>
      <c r="D17" s="25"/>
      <c r="E17" s="25"/>
    </row>
    <row r="18" spans="1:5" x14ac:dyDescent="0.25">
      <c r="A18">
        <v>5</v>
      </c>
      <c r="B18">
        <v>4</v>
      </c>
      <c r="C18" s="25"/>
      <c r="D18" s="25"/>
      <c r="E18" s="25"/>
    </row>
    <row r="19" spans="1:5" ht="15.75" x14ac:dyDescent="0.25">
      <c r="A19">
        <v>5</v>
      </c>
      <c r="B19">
        <v>4</v>
      </c>
      <c r="C19" s="24"/>
      <c r="D19" s="24"/>
      <c r="E19" s="24"/>
    </row>
    <row r="20" spans="1:5" x14ac:dyDescent="0.25">
      <c r="A20">
        <v>5</v>
      </c>
      <c r="B20">
        <v>4</v>
      </c>
      <c r="C20" s="25"/>
      <c r="D20" s="25"/>
      <c r="E20" s="25"/>
    </row>
    <row r="21" spans="1:5" x14ac:dyDescent="0.25">
      <c r="A21">
        <v>5</v>
      </c>
      <c r="B21">
        <v>4</v>
      </c>
      <c r="C21" s="25"/>
      <c r="D21" s="25"/>
      <c r="E21" s="25"/>
    </row>
    <row r="22" spans="1:5" x14ac:dyDescent="0.25">
      <c r="A22">
        <v>5</v>
      </c>
      <c r="B22">
        <v>4</v>
      </c>
      <c r="C22" s="25"/>
      <c r="D22" s="25"/>
      <c r="E22" s="25"/>
    </row>
    <row r="23" spans="1:5" x14ac:dyDescent="0.25">
      <c r="A23">
        <v>5</v>
      </c>
      <c r="B23">
        <v>4</v>
      </c>
      <c r="C23" s="25"/>
      <c r="D23" s="25"/>
      <c r="E23" s="25"/>
    </row>
    <row r="24" spans="1:5" x14ac:dyDescent="0.25">
      <c r="A24">
        <v>5</v>
      </c>
      <c r="B24">
        <v>4</v>
      </c>
      <c r="C24" s="25"/>
      <c r="D24" s="25"/>
      <c r="E24" s="25"/>
    </row>
    <row r="25" spans="1:5" ht="15.75" x14ac:dyDescent="0.25">
      <c r="A25">
        <v>5</v>
      </c>
      <c r="B25">
        <v>4</v>
      </c>
      <c r="C25" s="24"/>
      <c r="D25" s="24"/>
      <c r="E25" s="24"/>
    </row>
    <row r="26" spans="1:5" x14ac:dyDescent="0.25">
      <c r="A26">
        <v>5</v>
      </c>
      <c r="B26">
        <v>4</v>
      </c>
      <c r="C26" s="25"/>
      <c r="D26" s="25"/>
      <c r="E26" s="25"/>
    </row>
    <row r="27" spans="1:5" x14ac:dyDescent="0.25">
      <c r="A27">
        <v>5</v>
      </c>
      <c r="B27">
        <v>4</v>
      </c>
      <c r="C27" s="25"/>
      <c r="D27" s="25"/>
      <c r="E27" s="25"/>
    </row>
    <row r="28" spans="1:5" x14ac:dyDescent="0.25">
      <c r="A28">
        <v>5</v>
      </c>
      <c r="B28">
        <v>4</v>
      </c>
      <c r="C28" s="25"/>
      <c r="D28" s="25"/>
      <c r="E28" s="25"/>
    </row>
    <row r="29" spans="1:5" x14ac:dyDescent="0.25">
      <c r="A29">
        <v>5</v>
      </c>
      <c r="B29">
        <v>4</v>
      </c>
      <c r="C29" s="25"/>
      <c r="D29" s="25"/>
      <c r="E29" s="25"/>
    </row>
    <row r="30" spans="1:5" x14ac:dyDescent="0.25">
      <c r="A30">
        <v>5</v>
      </c>
      <c r="B30">
        <v>4</v>
      </c>
      <c r="C30" s="25"/>
      <c r="D30" s="25"/>
      <c r="E30" s="25"/>
    </row>
    <row r="31" spans="1:5" ht="15.75" x14ac:dyDescent="0.25">
      <c r="A31">
        <v>5</v>
      </c>
      <c r="B31">
        <v>4</v>
      </c>
      <c r="C31" s="24"/>
      <c r="D31" s="24"/>
      <c r="E31" s="24"/>
    </row>
    <row r="32" spans="1:5" x14ac:dyDescent="0.25">
      <c r="A32">
        <v>5</v>
      </c>
      <c r="B32">
        <v>4</v>
      </c>
      <c r="C32" s="25"/>
      <c r="D32" s="25"/>
      <c r="E32" s="25"/>
    </row>
    <row r="33" spans="1:5" x14ac:dyDescent="0.25">
      <c r="A33">
        <v>5</v>
      </c>
      <c r="B33">
        <v>4</v>
      </c>
      <c r="C33" s="25"/>
      <c r="D33" s="25"/>
      <c r="E33" s="25"/>
    </row>
    <row r="34" spans="1:5" x14ac:dyDescent="0.25">
      <c r="A34">
        <v>5</v>
      </c>
      <c r="B34">
        <v>4</v>
      </c>
      <c r="C34" s="25"/>
      <c r="D34" s="25"/>
      <c r="E34" s="25"/>
    </row>
    <row r="35" spans="1:5" x14ac:dyDescent="0.25">
      <c r="A35">
        <v>5</v>
      </c>
      <c r="B35">
        <v>4</v>
      </c>
      <c r="C35" s="25"/>
      <c r="D35" s="25"/>
      <c r="E35" s="25"/>
    </row>
    <row r="36" spans="1:5" x14ac:dyDescent="0.25">
      <c r="A36">
        <v>5</v>
      </c>
      <c r="B36">
        <v>4</v>
      </c>
      <c r="C36" s="25"/>
      <c r="D36" s="25"/>
      <c r="E36" s="25"/>
    </row>
    <row r="37" spans="1:5" ht="15.75" x14ac:dyDescent="0.25">
      <c r="A37">
        <v>5</v>
      </c>
      <c r="B37">
        <v>4</v>
      </c>
      <c r="C37" s="24"/>
      <c r="D37" s="24"/>
      <c r="E37" s="24"/>
    </row>
    <row r="38" spans="1:5" x14ac:dyDescent="0.25">
      <c r="A38">
        <v>5</v>
      </c>
      <c r="B38">
        <v>4</v>
      </c>
    </row>
    <row r="39" spans="1:5" x14ac:dyDescent="0.25">
      <c r="A39">
        <v>5</v>
      </c>
    </row>
    <row r="40" spans="1:5" x14ac:dyDescent="0.25">
      <c r="A40">
        <v>5</v>
      </c>
    </row>
    <row r="41" spans="1:5" x14ac:dyDescent="0.25">
      <c r="A41">
        <v>5</v>
      </c>
    </row>
    <row r="42" spans="1:5" x14ac:dyDescent="0.25">
      <c r="A42">
        <v>5</v>
      </c>
    </row>
    <row r="43" spans="1:5" x14ac:dyDescent="0.25">
      <c r="A43">
        <v>5</v>
      </c>
      <c r="B43" s="25"/>
      <c r="C43" s="25"/>
      <c r="D43" s="25"/>
      <c r="E43" s="25"/>
    </row>
    <row r="44" spans="1:5" x14ac:dyDescent="0.25">
      <c r="A44">
        <v>5</v>
      </c>
      <c r="B44" s="25"/>
      <c r="C44" s="25"/>
      <c r="D44" s="25"/>
      <c r="E44" s="25"/>
    </row>
    <row r="45" spans="1:5" x14ac:dyDescent="0.25">
      <c r="A45">
        <v>5</v>
      </c>
    </row>
    <row r="46" spans="1:5" x14ac:dyDescent="0.25">
      <c r="A46">
        <v>5</v>
      </c>
    </row>
    <row r="47" spans="1:5" x14ac:dyDescent="0.25">
      <c r="A47">
        <v>5</v>
      </c>
    </row>
    <row r="48" spans="1:5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  <row r="137" spans="1:1" x14ac:dyDescent="0.25">
      <c r="A137">
        <v>5</v>
      </c>
    </row>
    <row r="138" spans="1:1" x14ac:dyDescent="0.25">
      <c r="A138">
        <v>5</v>
      </c>
    </row>
    <row r="139" spans="1:1" x14ac:dyDescent="0.25">
      <c r="A139">
        <v>5</v>
      </c>
    </row>
    <row r="140" spans="1:1" x14ac:dyDescent="0.25">
      <c r="A140">
        <v>5</v>
      </c>
    </row>
    <row r="141" spans="1:1" x14ac:dyDescent="0.25">
      <c r="A141">
        <v>5</v>
      </c>
    </row>
    <row r="142" spans="1:1" x14ac:dyDescent="0.25">
      <c r="A142">
        <v>5</v>
      </c>
    </row>
    <row r="143" spans="1:1" x14ac:dyDescent="0.25">
      <c r="A143">
        <v>5</v>
      </c>
    </row>
    <row r="144" spans="1:1" x14ac:dyDescent="0.25">
      <c r="A144">
        <v>5</v>
      </c>
    </row>
    <row r="145" spans="1:1" x14ac:dyDescent="0.25">
      <c r="A145">
        <v>5</v>
      </c>
    </row>
    <row r="146" spans="1:1" x14ac:dyDescent="0.25">
      <c r="A146">
        <v>5</v>
      </c>
    </row>
    <row r="147" spans="1:1" x14ac:dyDescent="0.25">
      <c r="A147">
        <v>5</v>
      </c>
    </row>
    <row r="148" spans="1:1" x14ac:dyDescent="0.25">
      <c r="A148">
        <v>5</v>
      </c>
    </row>
    <row r="149" spans="1:1" x14ac:dyDescent="0.25">
      <c r="A149">
        <v>5</v>
      </c>
    </row>
    <row r="150" spans="1:1" x14ac:dyDescent="0.25">
      <c r="A150">
        <v>5</v>
      </c>
    </row>
    <row r="151" spans="1:1" x14ac:dyDescent="0.25">
      <c r="A151">
        <v>5</v>
      </c>
    </row>
    <row r="152" spans="1:1" x14ac:dyDescent="0.25">
      <c r="A152">
        <v>5</v>
      </c>
    </row>
    <row r="153" spans="1:1" x14ac:dyDescent="0.25">
      <c r="A153">
        <v>5</v>
      </c>
    </row>
    <row r="154" spans="1:1" x14ac:dyDescent="0.25">
      <c r="A154">
        <v>5</v>
      </c>
    </row>
    <row r="155" spans="1:1" x14ac:dyDescent="0.25">
      <c r="A155">
        <v>5</v>
      </c>
    </row>
    <row r="156" spans="1:1" x14ac:dyDescent="0.25">
      <c r="A156">
        <v>5</v>
      </c>
    </row>
    <row r="157" spans="1:1" x14ac:dyDescent="0.25">
      <c r="A157">
        <v>5</v>
      </c>
    </row>
    <row r="158" spans="1:1" x14ac:dyDescent="0.25">
      <c r="A158">
        <v>5</v>
      </c>
    </row>
    <row r="159" spans="1:1" x14ac:dyDescent="0.25">
      <c r="A159">
        <v>5</v>
      </c>
    </row>
    <row r="160" spans="1:1" x14ac:dyDescent="0.25">
      <c r="A160">
        <v>5</v>
      </c>
    </row>
    <row r="161" spans="1:1" x14ac:dyDescent="0.25">
      <c r="A161">
        <v>5</v>
      </c>
    </row>
    <row r="162" spans="1:1" x14ac:dyDescent="0.25">
      <c r="A162">
        <v>5</v>
      </c>
    </row>
    <row r="163" spans="1:1" x14ac:dyDescent="0.25">
      <c r="A163">
        <v>5</v>
      </c>
    </row>
    <row r="164" spans="1:1" x14ac:dyDescent="0.25">
      <c r="A164">
        <v>5</v>
      </c>
    </row>
    <row r="165" spans="1:1" x14ac:dyDescent="0.25">
      <c r="A165">
        <v>5</v>
      </c>
    </row>
    <row r="166" spans="1:1" x14ac:dyDescent="0.25">
      <c r="A166">
        <v>5</v>
      </c>
    </row>
    <row r="167" spans="1:1" x14ac:dyDescent="0.25">
      <c r="A167">
        <v>5</v>
      </c>
    </row>
    <row r="168" spans="1:1" x14ac:dyDescent="0.25">
      <c r="A168">
        <v>5</v>
      </c>
    </row>
    <row r="169" spans="1:1" x14ac:dyDescent="0.25">
      <c r="A169">
        <v>5</v>
      </c>
    </row>
    <row r="170" spans="1:1" x14ac:dyDescent="0.25">
      <c r="A170">
        <v>5</v>
      </c>
    </row>
    <row r="171" spans="1:1" x14ac:dyDescent="0.25">
      <c r="A171">
        <v>5</v>
      </c>
    </row>
    <row r="172" spans="1:1" x14ac:dyDescent="0.25">
      <c r="A172">
        <v>5</v>
      </c>
    </row>
    <row r="173" spans="1:1" x14ac:dyDescent="0.25">
      <c r="A173">
        <v>5</v>
      </c>
    </row>
    <row r="174" spans="1:1" x14ac:dyDescent="0.25">
      <c r="A174">
        <v>5</v>
      </c>
    </row>
    <row r="175" spans="1:1" x14ac:dyDescent="0.25">
      <c r="A175">
        <v>5</v>
      </c>
    </row>
    <row r="176" spans="1:1" x14ac:dyDescent="0.25">
      <c r="A176">
        <v>5</v>
      </c>
    </row>
    <row r="177" spans="1:1" x14ac:dyDescent="0.25">
      <c r="A177">
        <v>5</v>
      </c>
    </row>
    <row r="178" spans="1:1" x14ac:dyDescent="0.25">
      <c r="A178">
        <v>5</v>
      </c>
    </row>
    <row r="179" spans="1:1" x14ac:dyDescent="0.25">
      <c r="A179">
        <v>5</v>
      </c>
    </row>
    <row r="180" spans="1:1" x14ac:dyDescent="0.25">
      <c r="A180">
        <v>5</v>
      </c>
    </row>
    <row r="181" spans="1:1" x14ac:dyDescent="0.25">
      <c r="A181">
        <v>5</v>
      </c>
    </row>
    <row r="182" spans="1:1" x14ac:dyDescent="0.25">
      <c r="A182">
        <v>5</v>
      </c>
    </row>
    <row r="183" spans="1:1" x14ac:dyDescent="0.25">
      <c r="A183">
        <v>5</v>
      </c>
    </row>
    <row r="184" spans="1:1" x14ac:dyDescent="0.25">
      <c r="A184">
        <v>5</v>
      </c>
    </row>
    <row r="185" spans="1:1" x14ac:dyDescent="0.25">
      <c r="A185">
        <v>5</v>
      </c>
    </row>
    <row r="186" spans="1:1" x14ac:dyDescent="0.25">
      <c r="A186">
        <v>5</v>
      </c>
    </row>
    <row r="187" spans="1:1" x14ac:dyDescent="0.25">
      <c r="A187">
        <v>5</v>
      </c>
    </row>
    <row r="188" spans="1:1" x14ac:dyDescent="0.25">
      <c r="A188">
        <v>5</v>
      </c>
    </row>
    <row r="189" spans="1:1" x14ac:dyDescent="0.25">
      <c r="A189">
        <v>5</v>
      </c>
    </row>
    <row r="190" spans="1:1" x14ac:dyDescent="0.25">
      <c r="A190">
        <v>5</v>
      </c>
    </row>
    <row r="191" spans="1:1" x14ac:dyDescent="0.25">
      <c r="A191">
        <v>5</v>
      </c>
    </row>
    <row r="192" spans="1:1" x14ac:dyDescent="0.25">
      <c r="A192">
        <v>5</v>
      </c>
    </row>
    <row r="193" spans="1:1" x14ac:dyDescent="0.25">
      <c r="A193">
        <v>5</v>
      </c>
    </row>
    <row r="194" spans="1:1" x14ac:dyDescent="0.25">
      <c r="A194">
        <v>5</v>
      </c>
    </row>
    <row r="195" spans="1:1" x14ac:dyDescent="0.25">
      <c r="A195">
        <v>5</v>
      </c>
    </row>
    <row r="196" spans="1:1" x14ac:dyDescent="0.25">
      <c r="A196">
        <v>5</v>
      </c>
    </row>
    <row r="197" spans="1:1" x14ac:dyDescent="0.25">
      <c r="A197">
        <v>5</v>
      </c>
    </row>
    <row r="198" spans="1:1" x14ac:dyDescent="0.25">
      <c r="A198">
        <v>5</v>
      </c>
    </row>
    <row r="199" spans="1:1" x14ac:dyDescent="0.25">
      <c r="A199">
        <v>5</v>
      </c>
    </row>
    <row r="200" spans="1:1" x14ac:dyDescent="0.25">
      <c r="A200">
        <v>5</v>
      </c>
    </row>
    <row r="201" spans="1:1" x14ac:dyDescent="0.25">
      <c r="A201">
        <v>5</v>
      </c>
    </row>
    <row r="202" spans="1:1" x14ac:dyDescent="0.25">
      <c r="A202">
        <v>5</v>
      </c>
    </row>
    <row r="203" spans="1:1" x14ac:dyDescent="0.25">
      <c r="A203">
        <v>5</v>
      </c>
    </row>
    <row r="204" spans="1:1" x14ac:dyDescent="0.25">
      <c r="A204">
        <v>5</v>
      </c>
    </row>
    <row r="205" spans="1:1" x14ac:dyDescent="0.25">
      <c r="A205">
        <v>5</v>
      </c>
    </row>
    <row r="206" spans="1:1" x14ac:dyDescent="0.25">
      <c r="A206">
        <v>5</v>
      </c>
    </row>
    <row r="207" spans="1:1" x14ac:dyDescent="0.25">
      <c r="A207">
        <v>5</v>
      </c>
    </row>
    <row r="208" spans="1:1" x14ac:dyDescent="0.25">
      <c r="A208">
        <v>5</v>
      </c>
    </row>
    <row r="209" spans="1:1" x14ac:dyDescent="0.25">
      <c r="A209">
        <v>5</v>
      </c>
    </row>
    <row r="210" spans="1:1" x14ac:dyDescent="0.25">
      <c r="A210">
        <v>5</v>
      </c>
    </row>
    <row r="211" spans="1:1" x14ac:dyDescent="0.25">
      <c r="A211">
        <v>5</v>
      </c>
    </row>
    <row r="212" spans="1:1" x14ac:dyDescent="0.25">
      <c r="A212">
        <v>5</v>
      </c>
    </row>
    <row r="213" spans="1:1" x14ac:dyDescent="0.25">
      <c r="A213">
        <v>5</v>
      </c>
    </row>
    <row r="214" spans="1:1" x14ac:dyDescent="0.25">
      <c r="A214">
        <v>5</v>
      </c>
    </row>
    <row r="215" spans="1:1" x14ac:dyDescent="0.25">
      <c r="A215">
        <v>5</v>
      </c>
    </row>
    <row r="216" spans="1:1" x14ac:dyDescent="0.25">
      <c r="A216">
        <v>5</v>
      </c>
    </row>
    <row r="217" spans="1:1" x14ac:dyDescent="0.25">
      <c r="A217">
        <v>5</v>
      </c>
    </row>
    <row r="218" spans="1:1" x14ac:dyDescent="0.25">
      <c r="A218">
        <v>5</v>
      </c>
    </row>
    <row r="219" spans="1:1" x14ac:dyDescent="0.25">
      <c r="A219">
        <v>5</v>
      </c>
    </row>
    <row r="220" spans="1:1" x14ac:dyDescent="0.25">
      <c r="A220">
        <v>5</v>
      </c>
    </row>
    <row r="221" spans="1:1" x14ac:dyDescent="0.25">
      <c r="A221">
        <v>5</v>
      </c>
    </row>
    <row r="222" spans="1:1" x14ac:dyDescent="0.25">
      <c r="A222">
        <v>5</v>
      </c>
    </row>
    <row r="223" spans="1:1" x14ac:dyDescent="0.25">
      <c r="A223">
        <v>5</v>
      </c>
    </row>
    <row r="224" spans="1:1" x14ac:dyDescent="0.25">
      <c r="A224">
        <v>5</v>
      </c>
    </row>
    <row r="225" spans="1:1" x14ac:dyDescent="0.25">
      <c r="A225">
        <v>5</v>
      </c>
    </row>
    <row r="226" spans="1:1" x14ac:dyDescent="0.25">
      <c r="A226">
        <v>5</v>
      </c>
    </row>
    <row r="227" spans="1:1" x14ac:dyDescent="0.25">
      <c r="A227">
        <v>5</v>
      </c>
    </row>
    <row r="228" spans="1:1" x14ac:dyDescent="0.25">
      <c r="A228">
        <v>5</v>
      </c>
    </row>
    <row r="229" spans="1:1" x14ac:dyDescent="0.25">
      <c r="A229">
        <v>5</v>
      </c>
    </row>
    <row r="230" spans="1:1" x14ac:dyDescent="0.25">
      <c r="A230">
        <v>5</v>
      </c>
    </row>
    <row r="231" spans="1:1" x14ac:dyDescent="0.25">
      <c r="A231">
        <v>5</v>
      </c>
    </row>
    <row r="232" spans="1:1" x14ac:dyDescent="0.25">
      <c r="A232">
        <v>5</v>
      </c>
    </row>
    <row r="233" spans="1:1" x14ac:dyDescent="0.25">
      <c r="A233">
        <v>5</v>
      </c>
    </row>
    <row r="234" spans="1:1" x14ac:dyDescent="0.25">
      <c r="A234">
        <v>5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0"/>
  <sheetViews>
    <sheetView workbookViewId="0">
      <selection activeCell="I3" sqref="I3"/>
    </sheetView>
  </sheetViews>
  <sheetFormatPr baseColWidth="10" defaultRowHeight="15" x14ac:dyDescent="0.25"/>
  <cols>
    <col min="1" max="1" width="21.5703125" customWidth="1"/>
    <col min="2" max="2" width="20.85546875" customWidth="1"/>
    <col min="3" max="3" width="33.42578125" customWidth="1"/>
    <col min="4" max="4" width="22.7109375" customWidth="1"/>
    <col min="5" max="5" width="24.140625" customWidth="1"/>
    <col min="9" max="9" width="19.85546875" customWidth="1"/>
  </cols>
  <sheetData>
    <row r="1" spans="1:9" ht="42.75" customHeight="1" x14ac:dyDescent="0.35">
      <c r="D1" s="26">
        <v>2013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2</v>
      </c>
      <c r="E3">
        <v>1</v>
      </c>
      <c r="F3">
        <f>MODE(A3:A630,B3:B89,C3:C21,D3:D6,E3:E5)</f>
        <v>5</v>
      </c>
      <c r="G3" s="31">
        <f>AVERAGE(A3:A630,B3:B89,C3:C21,D3:D6,E3:E5)</f>
        <v>4.7989203778677467</v>
      </c>
      <c r="H3">
        <f>MEDIAN(A3:A630,B3:B89,C3:C21,D3:D6,E3:E5)</f>
        <v>5</v>
      </c>
      <c r="I3" s="31">
        <f>STDEVP(A3:A630,B3:B89,C3:C21,D3:D6,E3:E5)</f>
        <v>0.54120265972783554</v>
      </c>
    </row>
    <row r="4" spans="1:9" x14ac:dyDescent="0.25">
      <c r="A4">
        <v>5</v>
      </c>
      <c r="B4">
        <v>4</v>
      </c>
      <c r="C4">
        <v>3</v>
      </c>
      <c r="D4">
        <v>2</v>
      </c>
      <c r="E4">
        <v>1</v>
      </c>
    </row>
    <row r="5" spans="1:9" x14ac:dyDescent="0.25">
      <c r="A5">
        <v>5</v>
      </c>
      <c r="B5">
        <v>4</v>
      </c>
      <c r="C5">
        <v>3</v>
      </c>
      <c r="D5">
        <v>2</v>
      </c>
      <c r="E5">
        <v>1</v>
      </c>
    </row>
    <row r="6" spans="1:9" x14ac:dyDescent="0.25">
      <c r="A6">
        <v>5</v>
      </c>
      <c r="B6">
        <v>4</v>
      </c>
      <c r="C6">
        <v>3</v>
      </c>
      <c r="D6">
        <v>2</v>
      </c>
    </row>
    <row r="7" spans="1:9" x14ac:dyDescent="0.25">
      <c r="A7">
        <v>5</v>
      </c>
      <c r="B7">
        <v>4</v>
      </c>
      <c r="C7">
        <v>3</v>
      </c>
    </row>
    <row r="8" spans="1:9" x14ac:dyDescent="0.25">
      <c r="A8">
        <v>5</v>
      </c>
      <c r="B8">
        <v>4</v>
      </c>
      <c r="C8">
        <v>3</v>
      </c>
    </row>
    <row r="9" spans="1:9" x14ac:dyDescent="0.25">
      <c r="A9">
        <v>5</v>
      </c>
      <c r="B9">
        <v>4</v>
      </c>
      <c r="C9">
        <v>3</v>
      </c>
    </row>
    <row r="10" spans="1:9" x14ac:dyDescent="0.25">
      <c r="A10">
        <v>5</v>
      </c>
      <c r="B10">
        <v>4</v>
      </c>
      <c r="C10">
        <v>3</v>
      </c>
    </row>
    <row r="11" spans="1:9" x14ac:dyDescent="0.25">
      <c r="A11">
        <v>5</v>
      </c>
      <c r="B11">
        <v>4</v>
      </c>
      <c r="C11">
        <v>3</v>
      </c>
    </row>
    <row r="12" spans="1:9" x14ac:dyDescent="0.25">
      <c r="A12">
        <v>5</v>
      </c>
      <c r="B12">
        <v>4</v>
      </c>
      <c r="C12">
        <v>3</v>
      </c>
    </row>
    <row r="13" spans="1:9" x14ac:dyDescent="0.25">
      <c r="A13">
        <v>5</v>
      </c>
      <c r="B13">
        <v>4</v>
      </c>
      <c r="C13">
        <v>3</v>
      </c>
    </row>
    <row r="14" spans="1:9" x14ac:dyDescent="0.25">
      <c r="A14">
        <v>5</v>
      </c>
      <c r="B14">
        <v>4</v>
      </c>
      <c r="C14">
        <v>3</v>
      </c>
    </row>
    <row r="15" spans="1:9" x14ac:dyDescent="0.25">
      <c r="A15">
        <v>5</v>
      </c>
      <c r="B15">
        <v>4</v>
      </c>
      <c r="C15">
        <v>3</v>
      </c>
    </row>
    <row r="16" spans="1:9" x14ac:dyDescent="0.25">
      <c r="A16">
        <v>5</v>
      </c>
      <c r="B16">
        <v>4</v>
      </c>
      <c r="C16">
        <v>3</v>
      </c>
    </row>
    <row r="17" spans="1:3" x14ac:dyDescent="0.25">
      <c r="A17">
        <v>5</v>
      </c>
      <c r="B17">
        <v>4</v>
      </c>
      <c r="C17">
        <v>3</v>
      </c>
    </row>
    <row r="18" spans="1:3" x14ac:dyDescent="0.25">
      <c r="A18">
        <v>5</v>
      </c>
      <c r="B18">
        <v>4</v>
      </c>
      <c r="C18">
        <v>3</v>
      </c>
    </row>
    <row r="19" spans="1:3" x14ac:dyDescent="0.25">
      <c r="A19">
        <v>5</v>
      </c>
      <c r="B19">
        <v>4</v>
      </c>
      <c r="C19">
        <v>3</v>
      </c>
    </row>
    <row r="20" spans="1:3" x14ac:dyDescent="0.25">
      <c r="A20">
        <v>5</v>
      </c>
      <c r="B20">
        <v>4</v>
      </c>
      <c r="C20">
        <v>3</v>
      </c>
    </row>
    <row r="21" spans="1:3" x14ac:dyDescent="0.25">
      <c r="A21">
        <v>5</v>
      </c>
      <c r="B21">
        <v>4</v>
      </c>
      <c r="C21">
        <v>3</v>
      </c>
    </row>
    <row r="22" spans="1:3" x14ac:dyDescent="0.25">
      <c r="A22">
        <v>5</v>
      </c>
      <c r="B22">
        <v>4</v>
      </c>
    </row>
    <row r="23" spans="1:3" x14ac:dyDescent="0.25">
      <c r="A23">
        <v>5</v>
      </c>
      <c r="B23">
        <v>4</v>
      </c>
    </row>
    <row r="24" spans="1:3" x14ac:dyDescent="0.25">
      <c r="A24">
        <v>5</v>
      </c>
      <c r="B24">
        <v>4</v>
      </c>
    </row>
    <row r="25" spans="1:3" x14ac:dyDescent="0.25">
      <c r="A25">
        <v>5</v>
      </c>
      <c r="B25">
        <v>4</v>
      </c>
    </row>
    <row r="26" spans="1:3" x14ac:dyDescent="0.25">
      <c r="A26">
        <v>5</v>
      </c>
      <c r="B26">
        <v>4</v>
      </c>
    </row>
    <row r="27" spans="1:3" x14ac:dyDescent="0.25">
      <c r="A27">
        <v>5</v>
      </c>
      <c r="B27">
        <v>4</v>
      </c>
    </row>
    <row r="28" spans="1:3" x14ac:dyDescent="0.25">
      <c r="A28">
        <v>5</v>
      </c>
      <c r="B28">
        <v>4</v>
      </c>
    </row>
    <row r="29" spans="1:3" x14ac:dyDescent="0.25">
      <c r="A29">
        <v>5</v>
      </c>
      <c r="B29">
        <v>4</v>
      </c>
    </row>
    <row r="30" spans="1:3" x14ac:dyDescent="0.25">
      <c r="A30">
        <v>5</v>
      </c>
      <c r="B30">
        <v>4</v>
      </c>
    </row>
    <row r="31" spans="1:3" x14ac:dyDescent="0.25">
      <c r="A31">
        <v>5</v>
      </c>
      <c r="B31">
        <v>4</v>
      </c>
    </row>
    <row r="32" spans="1:3" x14ac:dyDescent="0.25">
      <c r="A32">
        <v>5</v>
      </c>
      <c r="B32">
        <v>4</v>
      </c>
    </row>
    <row r="33" spans="1:2" x14ac:dyDescent="0.25">
      <c r="A33">
        <v>5</v>
      </c>
      <c r="B33">
        <v>4</v>
      </c>
    </row>
    <row r="34" spans="1:2" x14ac:dyDescent="0.25">
      <c r="A34">
        <v>5</v>
      </c>
      <c r="B34">
        <v>4</v>
      </c>
    </row>
    <row r="35" spans="1:2" x14ac:dyDescent="0.25">
      <c r="A35">
        <v>5</v>
      </c>
      <c r="B35">
        <v>4</v>
      </c>
    </row>
    <row r="36" spans="1:2" x14ac:dyDescent="0.25">
      <c r="A36">
        <v>5</v>
      </c>
      <c r="B36">
        <v>4</v>
      </c>
    </row>
    <row r="37" spans="1:2" x14ac:dyDescent="0.25">
      <c r="A37">
        <v>5</v>
      </c>
      <c r="B37">
        <v>4</v>
      </c>
    </row>
    <row r="38" spans="1:2" x14ac:dyDescent="0.25">
      <c r="A38">
        <v>5</v>
      </c>
      <c r="B38">
        <v>4</v>
      </c>
    </row>
    <row r="39" spans="1:2" x14ac:dyDescent="0.25">
      <c r="A39">
        <v>5</v>
      </c>
      <c r="B39">
        <v>4</v>
      </c>
    </row>
    <row r="40" spans="1:2" x14ac:dyDescent="0.25">
      <c r="A40">
        <v>5</v>
      </c>
      <c r="B40">
        <v>4</v>
      </c>
    </row>
    <row r="41" spans="1:2" x14ac:dyDescent="0.25">
      <c r="A41">
        <v>5</v>
      </c>
      <c r="B41">
        <v>4</v>
      </c>
    </row>
    <row r="42" spans="1:2" x14ac:dyDescent="0.25">
      <c r="A42">
        <v>5</v>
      </c>
      <c r="B42">
        <v>4</v>
      </c>
    </row>
    <row r="43" spans="1:2" x14ac:dyDescent="0.25">
      <c r="A43">
        <v>5</v>
      </c>
      <c r="B43">
        <v>4</v>
      </c>
    </row>
    <row r="44" spans="1:2" x14ac:dyDescent="0.25">
      <c r="A44">
        <v>5</v>
      </c>
      <c r="B44">
        <v>4</v>
      </c>
    </row>
    <row r="45" spans="1:2" x14ac:dyDescent="0.25">
      <c r="A45">
        <v>5</v>
      </c>
      <c r="B45">
        <v>4</v>
      </c>
    </row>
    <row r="46" spans="1:2" x14ac:dyDescent="0.25">
      <c r="A46">
        <v>5</v>
      </c>
      <c r="B46">
        <v>4</v>
      </c>
    </row>
    <row r="47" spans="1:2" x14ac:dyDescent="0.25">
      <c r="A47">
        <v>5</v>
      </c>
      <c r="B47">
        <v>4</v>
      </c>
    </row>
    <row r="48" spans="1:2" x14ac:dyDescent="0.25">
      <c r="A48">
        <v>5</v>
      </c>
      <c r="B48">
        <v>4</v>
      </c>
    </row>
    <row r="49" spans="1:2" x14ac:dyDescent="0.25">
      <c r="A49">
        <v>5</v>
      </c>
      <c r="B49">
        <v>4</v>
      </c>
    </row>
    <row r="50" spans="1:2" x14ac:dyDescent="0.25">
      <c r="A50">
        <v>5</v>
      </c>
      <c r="B50">
        <v>4</v>
      </c>
    </row>
    <row r="51" spans="1:2" x14ac:dyDescent="0.25">
      <c r="A51">
        <v>5</v>
      </c>
      <c r="B51">
        <v>4</v>
      </c>
    </row>
    <row r="52" spans="1:2" x14ac:dyDescent="0.25">
      <c r="A52">
        <v>5</v>
      </c>
      <c r="B52">
        <v>4</v>
      </c>
    </row>
    <row r="53" spans="1:2" x14ac:dyDescent="0.25">
      <c r="A53">
        <v>5</v>
      </c>
      <c r="B53">
        <v>4</v>
      </c>
    </row>
    <row r="54" spans="1:2" x14ac:dyDescent="0.25">
      <c r="A54">
        <v>5</v>
      </c>
      <c r="B54">
        <v>4</v>
      </c>
    </row>
    <row r="55" spans="1:2" x14ac:dyDescent="0.25">
      <c r="A55">
        <v>5</v>
      </c>
      <c r="B55">
        <v>4</v>
      </c>
    </row>
    <row r="56" spans="1:2" x14ac:dyDescent="0.25">
      <c r="A56">
        <v>5</v>
      </c>
      <c r="B56">
        <v>4</v>
      </c>
    </row>
    <row r="57" spans="1:2" x14ac:dyDescent="0.25">
      <c r="A57">
        <v>5</v>
      </c>
      <c r="B57">
        <v>4</v>
      </c>
    </row>
    <row r="58" spans="1:2" x14ac:dyDescent="0.25">
      <c r="A58">
        <v>5</v>
      </c>
      <c r="B58">
        <v>4</v>
      </c>
    </row>
    <row r="59" spans="1:2" x14ac:dyDescent="0.25">
      <c r="A59">
        <v>5</v>
      </c>
      <c r="B59">
        <v>4</v>
      </c>
    </row>
    <row r="60" spans="1:2" x14ac:dyDescent="0.25">
      <c r="A60">
        <v>5</v>
      </c>
      <c r="B60">
        <v>4</v>
      </c>
    </row>
    <row r="61" spans="1:2" x14ac:dyDescent="0.25">
      <c r="A61">
        <v>5</v>
      </c>
      <c r="B61">
        <v>4</v>
      </c>
    </row>
    <row r="62" spans="1:2" x14ac:dyDescent="0.25">
      <c r="A62">
        <v>5</v>
      </c>
      <c r="B62">
        <v>4</v>
      </c>
    </row>
    <row r="63" spans="1:2" x14ac:dyDescent="0.25">
      <c r="A63">
        <v>5</v>
      </c>
      <c r="B63">
        <v>4</v>
      </c>
    </row>
    <row r="64" spans="1:2" x14ac:dyDescent="0.25">
      <c r="A64">
        <v>5</v>
      </c>
      <c r="B64">
        <v>4</v>
      </c>
    </row>
    <row r="65" spans="1:2" x14ac:dyDescent="0.25">
      <c r="A65">
        <v>5</v>
      </c>
      <c r="B65">
        <v>4</v>
      </c>
    </row>
    <row r="66" spans="1:2" x14ac:dyDescent="0.25">
      <c r="A66">
        <v>5</v>
      </c>
      <c r="B66">
        <v>4</v>
      </c>
    </row>
    <row r="67" spans="1:2" x14ac:dyDescent="0.25">
      <c r="A67">
        <v>5</v>
      </c>
      <c r="B67">
        <v>4</v>
      </c>
    </row>
    <row r="68" spans="1:2" x14ac:dyDescent="0.25">
      <c r="A68">
        <v>5</v>
      </c>
      <c r="B68">
        <v>4</v>
      </c>
    </row>
    <row r="69" spans="1:2" x14ac:dyDescent="0.25">
      <c r="A69">
        <v>5</v>
      </c>
      <c r="B69">
        <v>4</v>
      </c>
    </row>
    <row r="70" spans="1:2" x14ac:dyDescent="0.25">
      <c r="A70">
        <v>5</v>
      </c>
      <c r="B70">
        <v>4</v>
      </c>
    </row>
    <row r="71" spans="1:2" x14ac:dyDescent="0.25">
      <c r="A71">
        <v>5</v>
      </c>
      <c r="B71">
        <v>4</v>
      </c>
    </row>
    <row r="72" spans="1:2" x14ac:dyDescent="0.25">
      <c r="A72">
        <v>5</v>
      </c>
      <c r="B72">
        <v>4</v>
      </c>
    </row>
    <row r="73" spans="1:2" x14ac:dyDescent="0.25">
      <c r="A73">
        <v>5</v>
      </c>
      <c r="B73">
        <v>4</v>
      </c>
    </row>
    <row r="74" spans="1:2" x14ac:dyDescent="0.25">
      <c r="A74">
        <v>5</v>
      </c>
      <c r="B74">
        <v>4</v>
      </c>
    </row>
    <row r="75" spans="1:2" x14ac:dyDescent="0.25">
      <c r="A75">
        <v>5</v>
      </c>
      <c r="B75">
        <v>4</v>
      </c>
    </row>
    <row r="76" spans="1:2" x14ac:dyDescent="0.25">
      <c r="A76">
        <v>5</v>
      </c>
      <c r="B76">
        <v>4</v>
      </c>
    </row>
    <row r="77" spans="1:2" x14ac:dyDescent="0.25">
      <c r="A77">
        <v>5</v>
      </c>
      <c r="B77">
        <v>4</v>
      </c>
    </row>
    <row r="78" spans="1:2" x14ac:dyDescent="0.25">
      <c r="A78">
        <v>5</v>
      </c>
      <c r="B78">
        <v>4</v>
      </c>
    </row>
    <row r="79" spans="1:2" x14ac:dyDescent="0.25">
      <c r="A79">
        <v>5</v>
      </c>
      <c r="B79">
        <v>4</v>
      </c>
    </row>
    <row r="80" spans="1:2" x14ac:dyDescent="0.25">
      <c r="A80">
        <v>5</v>
      </c>
      <c r="B80">
        <v>4</v>
      </c>
    </row>
    <row r="81" spans="1:2" x14ac:dyDescent="0.25">
      <c r="A81">
        <v>5</v>
      </c>
      <c r="B81">
        <v>4</v>
      </c>
    </row>
    <row r="82" spans="1:2" x14ac:dyDescent="0.25">
      <c r="A82">
        <v>5</v>
      </c>
      <c r="B82">
        <v>4</v>
      </c>
    </row>
    <row r="83" spans="1:2" x14ac:dyDescent="0.25">
      <c r="A83">
        <v>5</v>
      </c>
      <c r="B83">
        <v>4</v>
      </c>
    </row>
    <row r="84" spans="1:2" x14ac:dyDescent="0.25">
      <c r="A84">
        <v>5</v>
      </c>
      <c r="B84">
        <v>4</v>
      </c>
    </row>
    <row r="85" spans="1:2" x14ac:dyDescent="0.25">
      <c r="A85">
        <v>5</v>
      </c>
      <c r="B85">
        <v>4</v>
      </c>
    </row>
    <row r="86" spans="1:2" x14ac:dyDescent="0.25">
      <c r="A86">
        <v>5</v>
      </c>
      <c r="B86">
        <v>4</v>
      </c>
    </row>
    <row r="87" spans="1:2" x14ac:dyDescent="0.25">
      <c r="A87">
        <v>5</v>
      </c>
      <c r="B87">
        <v>4</v>
      </c>
    </row>
    <row r="88" spans="1:2" x14ac:dyDescent="0.25">
      <c r="A88">
        <v>5</v>
      </c>
      <c r="B88">
        <v>4</v>
      </c>
    </row>
    <row r="89" spans="1:2" x14ac:dyDescent="0.25">
      <c r="A89">
        <v>5</v>
      </c>
      <c r="B89">
        <v>4</v>
      </c>
    </row>
    <row r="90" spans="1:2" x14ac:dyDescent="0.25">
      <c r="A90">
        <v>5</v>
      </c>
    </row>
    <row r="91" spans="1:2" x14ac:dyDescent="0.25">
      <c r="A91">
        <v>5</v>
      </c>
    </row>
    <row r="92" spans="1:2" x14ac:dyDescent="0.25">
      <c r="A92">
        <v>5</v>
      </c>
    </row>
    <row r="93" spans="1:2" x14ac:dyDescent="0.25">
      <c r="A93">
        <v>5</v>
      </c>
    </row>
    <row r="94" spans="1:2" x14ac:dyDescent="0.25">
      <c r="A94">
        <v>5</v>
      </c>
    </row>
    <row r="95" spans="1:2" x14ac:dyDescent="0.25">
      <c r="A95">
        <v>5</v>
      </c>
    </row>
    <row r="96" spans="1:2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  <row r="137" spans="1:1" x14ac:dyDescent="0.25">
      <c r="A137">
        <v>5</v>
      </c>
    </row>
    <row r="138" spans="1:1" x14ac:dyDescent="0.25">
      <c r="A138">
        <v>5</v>
      </c>
    </row>
    <row r="139" spans="1:1" x14ac:dyDescent="0.25">
      <c r="A139">
        <v>5</v>
      </c>
    </row>
    <row r="140" spans="1:1" x14ac:dyDescent="0.25">
      <c r="A140">
        <v>5</v>
      </c>
    </row>
    <row r="141" spans="1:1" x14ac:dyDescent="0.25">
      <c r="A141">
        <v>5</v>
      </c>
    </row>
    <row r="142" spans="1:1" x14ac:dyDescent="0.25">
      <c r="A142">
        <v>5</v>
      </c>
    </row>
    <row r="143" spans="1:1" x14ac:dyDescent="0.25">
      <c r="A143">
        <v>5</v>
      </c>
    </row>
    <row r="144" spans="1:1" x14ac:dyDescent="0.25">
      <c r="A144">
        <v>5</v>
      </c>
    </row>
    <row r="145" spans="1:1" x14ac:dyDescent="0.25">
      <c r="A145">
        <v>5</v>
      </c>
    </row>
    <row r="146" spans="1:1" x14ac:dyDescent="0.25">
      <c r="A146">
        <v>5</v>
      </c>
    </row>
    <row r="147" spans="1:1" x14ac:dyDescent="0.25">
      <c r="A147">
        <v>5</v>
      </c>
    </row>
    <row r="148" spans="1:1" x14ac:dyDescent="0.25">
      <c r="A148">
        <v>5</v>
      </c>
    </row>
    <row r="149" spans="1:1" x14ac:dyDescent="0.25">
      <c r="A149">
        <v>5</v>
      </c>
    </row>
    <row r="150" spans="1:1" x14ac:dyDescent="0.25">
      <c r="A150">
        <v>5</v>
      </c>
    </row>
    <row r="151" spans="1:1" x14ac:dyDescent="0.25">
      <c r="A151">
        <v>5</v>
      </c>
    </row>
    <row r="152" spans="1:1" x14ac:dyDescent="0.25">
      <c r="A152">
        <v>5</v>
      </c>
    </row>
    <row r="153" spans="1:1" x14ac:dyDescent="0.25">
      <c r="A153">
        <v>5</v>
      </c>
    </row>
    <row r="154" spans="1:1" x14ac:dyDescent="0.25">
      <c r="A154">
        <v>5</v>
      </c>
    </row>
    <row r="155" spans="1:1" x14ac:dyDescent="0.25">
      <c r="A155">
        <v>5</v>
      </c>
    </row>
    <row r="156" spans="1:1" x14ac:dyDescent="0.25">
      <c r="A156">
        <v>5</v>
      </c>
    </row>
    <row r="157" spans="1:1" x14ac:dyDescent="0.25">
      <c r="A157">
        <v>5</v>
      </c>
    </row>
    <row r="158" spans="1:1" x14ac:dyDescent="0.25">
      <c r="A158">
        <v>5</v>
      </c>
    </row>
    <row r="159" spans="1:1" x14ac:dyDescent="0.25">
      <c r="A159">
        <v>5</v>
      </c>
    </row>
    <row r="160" spans="1:1" x14ac:dyDescent="0.25">
      <c r="A160">
        <v>5</v>
      </c>
    </row>
    <row r="161" spans="1:1" x14ac:dyDescent="0.25">
      <c r="A161">
        <v>5</v>
      </c>
    </row>
    <row r="162" spans="1:1" x14ac:dyDescent="0.25">
      <c r="A162">
        <v>5</v>
      </c>
    </row>
    <row r="163" spans="1:1" x14ac:dyDescent="0.25">
      <c r="A163">
        <v>5</v>
      </c>
    </row>
    <row r="164" spans="1:1" x14ac:dyDescent="0.25">
      <c r="A164">
        <v>5</v>
      </c>
    </row>
    <row r="165" spans="1:1" x14ac:dyDescent="0.25">
      <c r="A165">
        <v>5</v>
      </c>
    </row>
    <row r="166" spans="1:1" x14ac:dyDescent="0.25">
      <c r="A166">
        <v>5</v>
      </c>
    </row>
    <row r="167" spans="1:1" x14ac:dyDescent="0.25">
      <c r="A167">
        <v>5</v>
      </c>
    </row>
    <row r="168" spans="1:1" x14ac:dyDescent="0.25">
      <c r="A168">
        <v>5</v>
      </c>
    </row>
    <row r="169" spans="1:1" x14ac:dyDescent="0.25">
      <c r="A169">
        <v>5</v>
      </c>
    </row>
    <row r="170" spans="1:1" x14ac:dyDescent="0.25">
      <c r="A170">
        <v>5</v>
      </c>
    </row>
    <row r="171" spans="1:1" x14ac:dyDescent="0.25">
      <c r="A171">
        <v>5</v>
      </c>
    </row>
    <row r="172" spans="1:1" x14ac:dyDescent="0.25">
      <c r="A172">
        <v>5</v>
      </c>
    </row>
    <row r="173" spans="1:1" x14ac:dyDescent="0.25">
      <c r="A173">
        <v>5</v>
      </c>
    </row>
    <row r="174" spans="1:1" x14ac:dyDescent="0.25">
      <c r="A174">
        <v>5</v>
      </c>
    </row>
    <row r="175" spans="1:1" x14ac:dyDescent="0.25">
      <c r="A175">
        <v>5</v>
      </c>
    </row>
    <row r="176" spans="1:1" x14ac:dyDescent="0.25">
      <c r="A176">
        <v>5</v>
      </c>
    </row>
    <row r="177" spans="1:1" x14ac:dyDescent="0.25">
      <c r="A177">
        <v>5</v>
      </c>
    </row>
    <row r="178" spans="1:1" x14ac:dyDescent="0.25">
      <c r="A178">
        <v>5</v>
      </c>
    </row>
    <row r="179" spans="1:1" x14ac:dyDescent="0.25">
      <c r="A179">
        <v>5</v>
      </c>
    </row>
    <row r="180" spans="1:1" x14ac:dyDescent="0.25">
      <c r="A180">
        <v>5</v>
      </c>
    </row>
    <row r="181" spans="1:1" x14ac:dyDescent="0.25">
      <c r="A181">
        <v>5</v>
      </c>
    </row>
    <row r="182" spans="1:1" x14ac:dyDescent="0.25">
      <c r="A182">
        <v>5</v>
      </c>
    </row>
    <row r="183" spans="1:1" x14ac:dyDescent="0.25">
      <c r="A183">
        <v>5</v>
      </c>
    </row>
    <row r="184" spans="1:1" x14ac:dyDescent="0.25">
      <c r="A184">
        <v>5</v>
      </c>
    </row>
    <row r="185" spans="1:1" x14ac:dyDescent="0.25">
      <c r="A185">
        <v>5</v>
      </c>
    </row>
    <row r="186" spans="1:1" x14ac:dyDescent="0.25">
      <c r="A186">
        <v>5</v>
      </c>
    </row>
    <row r="187" spans="1:1" x14ac:dyDescent="0.25">
      <c r="A187">
        <v>5</v>
      </c>
    </row>
    <row r="188" spans="1:1" x14ac:dyDescent="0.25">
      <c r="A188">
        <v>5</v>
      </c>
    </row>
    <row r="189" spans="1:1" x14ac:dyDescent="0.25">
      <c r="A189">
        <v>5</v>
      </c>
    </row>
    <row r="190" spans="1:1" x14ac:dyDescent="0.25">
      <c r="A190">
        <v>5</v>
      </c>
    </row>
    <row r="191" spans="1:1" x14ac:dyDescent="0.25">
      <c r="A191">
        <v>5</v>
      </c>
    </row>
    <row r="192" spans="1:1" x14ac:dyDescent="0.25">
      <c r="A192">
        <v>5</v>
      </c>
    </row>
    <row r="193" spans="1:1" x14ac:dyDescent="0.25">
      <c r="A193">
        <v>5</v>
      </c>
    </row>
    <row r="194" spans="1:1" x14ac:dyDescent="0.25">
      <c r="A194">
        <v>5</v>
      </c>
    </row>
    <row r="195" spans="1:1" x14ac:dyDescent="0.25">
      <c r="A195">
        <v>5</v>
      </c>
    </row>
    <row r="196" spans="1:1" x14ac:dyDescent="0.25">
      <c r="A196">
        <v>5</v>
      </c>
    </row>
    <row r="197" spans="1:1" x14ac:dyDescent="0.25">
      <c r="A197">
        <v>5</v>
      </c>
    </row>
    <row r="198" spans="1:1" x14ac:dyDescent="0.25">
      <c r="A198">
        <v>5</v>
      </c>
    </row>
    <row r="199" spans="1:1" x14ac:dyDescent="0.25">
      <c r="A199">
        <v>5</v>
      </c>
    </row>
    <row r="200" spans="1:1" x14ac:dyDescent="0.25">
      <c r="A200">
        <v>5</v>
      </c>
    </row>
    <row r="201" spans="1:1" x14ac:dyDescent="0.25">
      <c r="A201">
        <v>5</v>
      </c>
    </row>
    <row r="202" spans="1:1" x14ac:dyDescent="0.25">
      <c r="A202">
        <v>5</v>
      </c>
    </row>
    <row r="203" spans="1:1" x14ac:dyDescent="0.25">
      <c r="A203">
        <v>5</v>
      </c>
    </row>
    <row r="204" spans="1:1" x14ac:dyDescent="0.25">
      <c r="A204">
        <v>5</v>
      </c>
    </row>
    <row r="205" spans="1:1" x14ac:dyDescent="0.25">
      <c r="A205">
        <v>5</v>
      </c>
    </row>
    <row r="206" spans="1:1" x14ac:dyDescent="0.25">
      <c r="A206">
        <v>5</v>
      </c>
    </row>
    <row r="207" spans="1:1" x14ac:dyDescent="0.25">
      <c r="A207">
        <v>5</v>
      </c>
    </row>
    <row r="208" spans="1:1" x14ac:dyDescent="0.25">
      <c r="A208">
        <v>5</v>
      </c>
    </row>
    <row r="209" spans="1:1" x14ac:dyDescent="0.25">
      <c r="A209">
        <v>5</v>
      </c>
    </row>
    <row r="210" spans="1:1" x14ac:dyDescent="0.25">
      <c r="A210">
        <v>5</v>
      </c>
    </row>
    <row r="211" spans="1:1" x14ac:dyDescent="0.25">
      <c r="A211">
        <v>5</v>
      </c>
    </row>
    <row r="212" spans="1:1" x14ac:dyDescent="0.25">
      <c r="A212">
        <v>5</v>
      </c>
    </row>
    <row r="213" spans="1:1" x14ac:dyDescent="0.25">
      <c r="A213">
        <v>5</v>
      </c>
    </row>
    <row r="214" spans="1:1" x14ac:dyDescent="0.25">
      <c r="A214">
        <v>5</v>
      </c>
    </row>
    <row r="215" spans="1:1" x14ac:dyDescent="0.25">
      <c r="A215">
        <v>5</v>
      </c>
    </row>
    <row r="216" spans="1:1" x14ac:dyDescent="0.25">
      <c r="A216">
        <v>5</v>
      </c>
    </row>
    <row r="217" spans="1:1" x14ac:dyDescent="0.25">
      <c r="A217">
        <v>5</v>
      </c>
    </row>
    <row r="218" spans="1:1" x14ac:dyDescent="0.25">
      <c r="A218">
        <v>5</v>
      </c>
    </row>
    <row r="219" spans="1:1" x14ac:dyDescent="0.25">
      <c r="A219">
        <v>5</v>
      </c>
    </row>
    <row r="220" spans="1:1" x14ac:dyDescent="0.25">
      <c r="A220">
        <v>5</v>
      </c>
    </row>
    <row r="221" spans="1:1" x14ac:dyDescent="0.25">
      <c r="A221">
        <v>5</v>
      </c>
    </row>
    <row r="222" spans="1:1" x14ac:dyDescent="0.25">
      <c r="A222">
        <v>5</v>
      </c>
    </row>
    <row r="223" spans="1:1" x14ac:dyDescent="0.25">
      <c r="A223">
        <v>5</v>
      </c>
    </row>
    <row r="224" spans="1:1" x14ac:dyDescent="0.25">
      <c r="A224">
        <v>5</v>
      </c>
    </row>
    <row r="225" spans="1:1" x14ac:dyDescent="0.25">
      <c r="A225">
        <v>5</v>
      </c>
    </row>
    <row r="226" spans="1:1" x14ac:dyDescent="0.25">
      <c r="A226">
        <v>5</v>
      </c>
    </row>
    <row r="227" spans="1:1" x14ac:dyDescent="0.25">
      <c r="A227">
        <v>5</v>
      </c>
    </row>
    <row r="228" spans="1:1" x14ac:dyDescent="0.25">
      <c r="A228">
        <v>5</v>
      </c>
    </row>
    <row r="229" spans="1:1" x14ac:dyDescent="0.25">
      <c r="A229">
        <v>5</v>
      </c>
    </row>
    <row r="230" spans="1:1" x14ac:dyDescent="0.25">
      <c r="A230">
        <v>5</v>
      </c>
    </row>
    <row r="231" spans="1:1" x14ac:dyDescent="0.25">
      <c r="A231">
        <v>5</v>
      </c>
    </row>
    <row r="232" spans="1:1" x14ac:dyDescent="0.25">
      <c r="A232">
        <v>5</v>
      </c>
    </row>
    <row r="233" spans="1:1" x14ac:dyDescent="0.25">
      <c r="A233">
        <v>5</v>
      </c>
    </row>
    <row r="234" spans="1:1" x14ac:dyDescent="0.25">
      <c r="A234">
        <v>5</v>
      </c>
    </row>
    <row r="235" spans="1:1" x14ac:dyDescent="0.25">
      <c r="A235">
        <v>5</v>
      </c>
    </row>
    <row r="236" spans="1:1" x14ac:dyDescent="0.25">
      <c r="A236">
        <v>5</v>
      </c>
    </row>
    <row r="237" spans="1:1" x14ac:dyDescent="0.25">
      <c r="A237">
        <v>5</v>
      </c>
    </row>
    <row r="238" spans="1:1" x14ac:dyDescent="0.25">
      <c r="A238">
        <v>5</v>
      </c>
    </row>
    <row r="239" spans="1:1" x14ac:dyDescent="0.25">
      <c r="A239">
        <v>5</v>
      </c>
    </row>
    <row r="240" spans="1:1" x14ac:dyDescent="0.25">
      <c r="A240">
        <v>5</v>
      </c>
    </row>
    <row r="241" spans="1:1" x14ac:dyDescent="0.25">
      <c r="A241">
        <v>5</v>
      </c>
    </row>
    <row r="242" spans="1:1" x14ac:dyDescent="0.25">
      <c r="A242">
        <v>5</v>
      </c>
    </row>
    <row r="243" spans="1:1" x14ac:dyDescent="0.25">
      <c r="A243">
        <v>5</v>
      </c>
    </row>
    <row r="244" spans="1:1" x14ac:dyDescent="0.25">
      <c r="A244">
        <v>5</v>
      </c>
    </row>
    <row r="245" spans="1:1" x14ac:dyDescent="0.25">
      <c r="A245">
        <v>5</v>
      </c>
    </row>
    <row r="246" spans="1:1" x14ac:dyDescent="0.25">
      <c r="A246">
        <v>5</v>
      </c>
    </row>
    <row r="247" spans="1:1" x14ac:dyDescent="0.25">
      <c r="A247">
        <v>5</v>
      </c>
    </row>
    <row r="248" spans="1:1" x14ac:dyDescent="0.25">
      <c r="A248">
        <v>5</v>
      </c>
    </row>
    <row r="249" spans="1:1" x14ac:dyDescent="0.25">
      <c r="A249">
        <v>5</v>
      </c>
    </row>
    <row r="250" spans="1:1" x14ac:dyDescent="0.25">
      <c r="A250">
        <v>5</v>
      </c>
    </row>
    <row r="251" spans="1:1" x14ac:dyDescent="0.25">
      <c r="A251">
        <v>5</v>
      </c>
    </row>
    <row r="252" spans="1:1" x14ac:dyDescent="0.25">
      <c r="A252">
        <v>5</v>
      </c>
    </row>
    <row r="253" spans="1:1" x14ac:dyDescent="0.25">
      <c r="A253">
        <v>5</v>
      </c>
    </row>
    <row r="254" spans="1:1" x14ac:dyDescent="0.25">
      <c r="A254">
        <v>5</v>
      </c>
    </row>
    <row r="255" spans="1:1" x14ac:dyDescent="0.25">
      <c r="A255">
        <v>5</v>
      </c>
    </row>
    <row r="256" spans="1:1" x14ac:dyDescent="0.25">
      <c r="A256">
        <v>5</v>
      </c>
    </row>
    <row r="257" spans="1:1" x14ac:dyDescent="0.25">
      <c r="A257">
        <v>5</v>
      </c>
    </row>
    <row r="258" spans="1:1" x14ac:dyDescent="0.25">
      <c r="A258">
        <v>5</v>
      </c>
    </row>
    <row r="259" spans="1:1" x14ac:dyDescent="0.25">
      <c r="A259">
        <v>5</v>
      </c>
    </row>
    <row r="260" spans="1:1" x14ac:dyDescent="0.25">
      <c r="A260">
        <v>5</v>
      </c>
    </row>
    <row r="261" spans="1:1" x14ac:dyDescent="0.25">
      <c r="A261">
        <v>5</v>
      </c>
    </row>
    <row r="262" spans="1:1" x14ac:dyDescent="0.25">
      <c r="A262">
        <v>5</v>
      </c>
    </row>
    <row r="263" spans="1:1" x14ac:dyDescent="0.25">
      <c r="A263">
        <v>5</v>
      </c>
    </row>
    <row r="264" spans="1:1" x14ac:dyDescent="0.25">
      <c r="A264">
        <v>5</v>
      </c>
    </row>
    <row r="265" spans="1:1" x14ac:dyDescent="0.25">
      <c r="A265">
        <v>5</v>
      </c>
    </row>
    <row r="266" spans="1:1" x14ac:dyDescent="0.25">
      <c r="A266">
        <v>5</v>
      </c>
    </row>
    <row r="267" spans="1:1" x14ac:dyDescent="0.25">
      <c r="A267">
        <v>5</v>
      </c>
    </row>
    <row r="268" spans="1:1" x14ac:dyDescent="0.25">
      <c r="A268">
        <v>5</v>
      </c>
    </row>
    <row r="269" spans="1:1" x14ac:dyDescent="0.25">
      <c r="A269">
        <v>5</v>
      </c>
    </row>
    <row r="270" spans="1:1" x14ac:dyDescent="0.25">
      <c r="A270">
        <v>5</v>
      </c>
    </row>
    <row r="271" spans="1:1" x14ac:dyDescent="0.25">
      <c r="A271">
        <v>5</v>
      </c>
    </row>
    <row r="272" spans="1:1" x14ac:dyDescent="0.25">
      <c r="A272">
        <v>5</v>
      </c>
    </row>
    <row r="273" spans="1:1" x14ac:dyDescent="0.25">
      <c r="A273">
        <v>5</v>
      </c>
    </row>
    <row r="274" spans="1:1" x14ac:dyDescent="0.25">
      <c r="A274">
        <v>5</v>
      </c>
    </row>
    <row r="275" spans="1:1" x14ac:dyDescent="0.25">
      <c r="A275">
        <v>5</v>
      </c>
    </row>
    <row r="276" spans="1:1" x14ac:dyDescent="0.25">
      <c r="A276">
        <v>5</v>
      </c>
    </row>
    <row r="277" spans="1:1" x14ac:dyDescent="0.25">
      <c r="A277">
        <v>5</v>
      </c>
    </row>
    <row r="278" spans="1:1" x14ac:dyDescent="0.25">
      <c r="A278">
        <v>5</v>
      </c>
    </row>
    <row r="279" spans="1:1" x14ac:dyDescent="0.25">
      <c r="A279">
        <v>5</v>
      </c>
    </row>
    <row r="280" spans="1:1" x14ac:dyDescent="0.25">
      <c r="A280">
        <v>5</v>
      </c>
    </row>
    <row r="281" spans="1:1" x14ac:dyDescent="0.25">
      <c r="A281">
        <v>5</v>
      </c>
    </row>
    <row r="282" spans="1:1" x14ac:dyDescent="0.25">
      <c r="A282">
        <v>5</v>
      </c>
    </row>
    <row r="283" spans="1:1" x14ac:dyDescent="0.25">
      <c r="A283">
        <v>5</v>
      </c>
    </row>
    <row r="284" spans="1:1" x14ac:dyDescent="0.25">
      <c r="A284">
        <v>5</v>
      </c>
    </row>
    <row r="285" spans="1:1" x14ac:dyDescent="0.25">
      <c r="A285">
        <v>5</v>
      </c>
    </row>
    <row r="286" spans="1:1" x14ac:dyDescent="0.25">
      <c r="A286">
        <v>5</v>
      </c>
    </row>
    <row r="287" spans="1:1" x14ac:dyDescent="0.25">
      <c r="A287">
        <v>5</v>
      </c>
    </row>
    <row r="288" spans="1:1" x14ac:dyDescent="0.25">
      <c r="A288">
        <v>5</v>
      </c>
    </row>
    <row r="289" spans="1:1" x14ac:dyDescent="0.25">
      <c r="A289">
        <v>5</v>
      </c>
    </row>
    <row r="290" spans="1:1" x14ac:dyDescent="0.25">
      <c r="A290">
        <v>5</v>
      </c>
    </row>
    <row r="291" spans="1:1" x14ac:dyDescent="0.25">
      <c r="A291">
        <v>5</v>
      </c>
    </row>
    <row r="292" spans="1:1" x14ac:dyDescent="0.25">
      <c r="A292">
        <v>5</v>
      </c>
    </row>
    <row r="293" spans="1:1" x14ac:dyDescent="0.25">
      <c r="A293">
        <v>5</v>
      </c>
    </row>
    <row r="294" spans="1:1" x14ac:dyDescent="0.25">
      <c r="A294">
        <v>5</v>
      </c>
    </row>
    <row r="295" spans="1:1" x14ac:dyDescent="0.25">
      <c r="A295">
        <v>5</v>
      </c>
    </row>
    <row r="296" spans="1:1" x14ac:dyDescent="0.25">
      <c r="A296">
        <v>5</v>
      </c>
    </row>
    <row r="297" spans="1:1" x14ac:dyDescent="0.25">
      <c r="A297">
        <v>5</v>
      </c>
    </row>
    <row r="298" spans="1:1" x14ac:dyDescent="0.25">
      <c r="A298">
        <v>5</v>
      </c>
    </row>
    <row r="299" spans="1:1" x14ac:dyDescent="0.25">
      <c r="A299">
        <v>5</v>
      </c>
    </row>
    <row r="300" spans="1:1" x14ac:dyDescent="0.25">
      <c r="A300">
        <v>5</v>
      </c>
    </row>
    <row r="301" spans="1:1" x14ac:dyDescent="0.25">
      <c r="A301">
        <v>5</v>
      </c>
    </row>
    <row r="302" spans="1:1" x14ac:dyDescent="0.25">
      <c r="A302">
        <v>5</v>
      </c>
    </row>
    <row r="303" spans="1:1" x14ac:dyDescent="0.25">
      <c r="A303">
        <v>5</v>
      </c>
    </row>
    <row r="304" spans="1:1" x14ac:dyDescent="0.25">
      <c r="A304">
        <v>5</v>
      </c>
    </row>
    <row r="305" spans="1:1" x14ac:dyDescent="0.25">
      <c r="A305">
        <v>5</v>
      </c>
    </row>
    <row r="306" spans="1:1" x14ac:dyDescent="0.25">
      <c r="A306">
        <v>5</v>
      </c>
    </row>
    <row r="307" spans="1:1" x14ac:dyDescent="0.25">
      <c r="A307">
        <v>5</v>
      </c>
    </row>
    <row r="308" spans="1:1" x14ac:dyDescent="0.25">
      <c r="A308">
        <v>5</v>
      </c>
    </row>
    <row r="309" spans="1:1" x14ac:dyDescent="0.25">
      <c r="A309">
        <v>5</v>
      </c>
    </row>
    <row r="310" spans="1:1" x14ac:dyDescent="0.25">
      <c r="A310">
        <v>5</v>
      </c>
    </row>
    <row r="311" spans="1:1" x14ac:dyDescent="0.25">
      <c r="A311">
        <v>5</v>
      </c>
    </row>
    <row r="312" spans="1:1" x14ac:dyDescent="0.25">
      <c r="A312">
        <v>5</v>
      </c>
    </row>
    <row r="313" spans="1:1" x14ac:dyDescent="0.25">
      <c r="A313">
        <v>5</v>
      </c>
    </row>
    <row r="314" spans="1:1" x14ac:dyDescent="0.25">
      <c r="A314">
        <v>5</v>
      </c>
    </row>
    <row r="315" spans="1:1" x14ac:dyDescent="0.25">
      <c r="A315">
        <v>5</v>
      </c>
    </row>
    <row r="316" spans="1:1" x14ac:dyDescent="0.25">
      <c r="A316">
        <v>5</v>
      </c>
    </row>
    <row r="317" spans="1:1" x14ac:dyDescent="0.25">
      <c r="A317">
        <v>5</v>
      </c>
    </row>
    <row r="318" spans="1:1" x14ac:dyDescent="0.25">
      <c r="A318">
        <v>5</v>
      </c>
    </row>
    <row r="319" spans="1:1" x14ac:dyDescent="0.25">
      <c r="A319">
        <v>5</v>
      </c>
    </row>
    <row r="320" spans="1:1" x14ac:dyDescent="0.25">
      <c r="A320">
        <v>5</v>
      </c>
    </row>
    <row r="321" spans="1:1" x14ac:dyDescent="0.25">
      <c r="A321">
        <v>5</v>
      </c>
    </row>
    <row r="322" spans="1:1" x14ac:dyDescent="0.25">
      <c r="A322">
        <v>5</v>
      </c>
    </row>
    <row r="323" spans="1:1" x14ac:dyDescent="0.25">
      <c r="A323">
        <v>5</v>
      </c>
    </row>
    <row r="324" spans="1:1" x14ac:dyDescent="0.25">
      <c r="A324">
        <v>5</v>
      </c>
    </row>
    <row r="325" spans="1:1" x14ac:dyDescent="0.25">
      <c r="A325">
        <v>5</v>
      </c>
    </row>
    <row r="326" spans="1:1" x14ac:dyDescent="0.25">
      <c r="A326">
        <v>5</v>
      </c>
    </row>
    <row r="327" spans="1:1" x14ac:dyDescent="0.25">
      <c r="A327">
        <v>5</v>
      </c>
    </row>
    <row r="328" spans="1:1" x14ac:dyDescent="0.25">
      <c r="A328">
        <v>5</v>
      </c>
    </row>
    <row r="329" spans="1:1" x14ac:dyDescent="0.25">
      <c r="A329">
        <v>5</v>
      </c>
    </row>
    <row r="330" spans="1:1" x14ac:dyDescent="0.25">
      <c r="A330">
        <v>5</v>
      </c>
    </row>
    <row r="331" spans="1:1" x14ac:dyDescent="0.25">
      <c r="A331">
        <v>5</v>
      </c>
    </row>
    <row r="332" spans="1:1" x14ac:dyDescent="0.25">
      <c r="A332">
        <v>5</v>
      </c>
    </row>
    <row r="333" spans="1:1" x14ac:dyDescent="0.25">
      <c r="A333">
        <v>5</v>
      </c>
    </row>
    <row r="334" spans="1:1" x14ac:dyDescent="0.25">
      <c r="A334">
        <v>5</v>
      </c>
    </row>
    <row r="335" spans="1:1" x14ac:dyDescent="0.25">
      <c r="A335">
        <v>5</v>
      </c>
    </row>
    <row r="336" spans="1:1" x14ac:dyDescent="0.25">
      <c r="A336">
        <v>5</v>
      </c>
    </row>
    <row r="337" spans="1:1" x14ac:dyDescent="0.25">
      <c r="A337">
        <v>5</v>
      </c>
    </row>
    <row r="338" spans="1:1" x14ac:dyDescent="0.25">
      <c r="A338">
        <v>5</v>
      </c>
    </row>
    <row r="339" spans="1:1" x14ac:dyDescent="0.25">
      <c r="A339">
        <v>5</v>
      </c>
    </row>
    <row r="340" spans="1:1" x14ac:dyDescent="0.25">
      <c r="A340">
        <v>5</v>
      </c>
    </row>
    <row r="341" spans="1:1" x14ac:dyDescent="0.25">
      <c r="A341">
        <v>5</v>
      </c>
    </row>
    <row r="342" spans="1:1" x14ac:dyDescent="0.25">
      <c r="A342">
        <v>5</v>
      </c>
    </row>
    <row r="343" spans="1:1" x14ac:dyDescent="0.25">
      <c r="A343">
        <v>5</v>
      </c>
    </row>
    <row r="344" spans="1:1" x14ac:dyDescent="0.25">
      <c r="A344">
        <v>5</v>
      </c>
    </row>
    <row r="345" spans="1:1" x14ac:dyDescent="0.25">
      <c r="A345">
        <v>5</v>
      </c>
    </row>
    <row r="346" spans="1:1" x14ac:dyDescent="0.25">
      <c r="A346">
        <v>5</v>
      </c>
    </row>
    <row r="347" spans="1:1" x14ac:dyDescent="0.25">
      <c r="A347">
        <v>5</v>
      </c>
    </row>
    <row r="348" spans="1:1" x14ac:dyDescent="0.25">
      <c r="A348">
        <v>5</v>
      </c>
    </row>
    <row r="349" spans="1:1" x14ac:dyDescent="0.25">
      <c r="A349">
        <v>5</v>
      </c>
    </row>
    <row r="350" spans="1:1" x14ac:dyDescent="0.25">
      <c r="A350">
        <v>5</v>
      </c>
    </row>
    <row r="351" spans="1:1" x14ac:dyDescent="0.25">
      <c r="A351">
        <v>5</v>
      </c>
    </row>
    <row r="352" spans="1:1" x14ac:dyDescent="0.25">
      <c r="A352">
        <v>5</v>
      </c>
    </row>
    <row r="353" spans="1:1" x14ac:dyDescent="0.25">
      <c r="A353">
        <v>5</v>
      </c>
    </row>
    <row r="354" spans="1:1" x14ac:dyDescent="0.25">
      <c r="A354">
        <v>5</v>
      </c>
    </row>
    <row r="355" spans="1:1" x14ac:dyDescent="0.25">
      <c r="A355">
        <v>5</v>
      </c>
    </row>
    <row r="356" spans="1:1" x14ac:dyDescent="0.25">
      <c r="A356">
        <v>5</v>
      </c>
    </row>
    <row r="357" spans="1:1" x14ac:dyDescent="0.25">
      <c r="A357">
        <v>5</v>
      </c>
    </row>
    <row r="358" spans="1:1" x14ac:dyDescent="0.25">
      <c r="A358">
        <v>5</v>
      </c>
    </row>
    <row r="359" spans="1:1" x14ac:dyDescent="0.25">
      <c r="A359">
        <v>5</v>
      </c>
    </row>
    <row r="360" spans="1:1" x14ac:dyDescent="0.25">
      <c r="A360">
        <v>5</v>
      </c>
    </row>
    <row r="361" spans="1:1" x14ac:dyDescent="0.25">
      <c r="A361">
        <v>5</v>
      </c>
    </row>
    <row r="362" spans="1:1" x14ac:dyDescent="0.25">
      <c r="A362">
        <v>5</v>
      </c>
    </row>
    <row r="363" spans="1:1" x14ac:dyDescent="0.25">
      <c r="A363">
        <v>5</v>
      </c>
    </row>
    <row r="364" spans="1:1" x14ac:dyDescent="0.25">
      <c r="A364">
        <v>5</v>
      </c>
    </row>
    <row r="365" spans="1:1" x14ac:dyDescent="0.25">
      <c r="A365">
        <v>5</v>
      </c>
    </row>
    <row r="366" spans="1:1" x14ac:dyDescent="0.25">
      <c r="A366">
        <v>5</v>
      </c>
    </row>
    <row r="367" spans="1:1" x14ac:dyDescent="0.25">
      <c r="A367">
        <v>5</v>
      </c>
    </row>
    <row r="368" spans="1:1" x14ac:dyDescent="0.25">
      <c r="A368">
        <v>5</v>
      </c>
    </row>
    <row r="369" spans="1:1" x14ac:dyDescent="0.25">
      <c r="A369">
        <v>5</v>
      </c>
    </row>
    <row r="370" spans="1:1" x14ac:dyDescent="0.25">
      <c r="A370">
        <v>5</v>
      </c>
    </row>
    <row r="371" spans="1:1" x14ac:dyDescent="0.25">
      <c r="A371">
        <v>5</v>
      </c>
    </row>
    <row r="372" spans="1:1" x14ac:dyDescent="0.25">
      <c r="A372">
        <v>5</v>
      </c>
    </row>
    <row r="373" spans="1:1" x14ac:dyDescent="0.25">
      <c r="A373">
        <v>5</v>
      </c>
    </row>
    <row r="374" spans="1:1" x14ac:dyDescent="0.25">
      <c r="A374">
        <v>5</v>
      </c>
    </row>
    <row r="375" spans="1:1" x14ac:dyDescent="0.25">
      <c r="A375">
        <v>5</v>
      </c>
    </row>
    <row r="376" spans="1:1" x14ac:dyDescent="0.25">
      <c r="A376">
        <v>5</v>
      </c>
    </row>
    <row r="377" spans="1:1" x14ac:dyDescent="0.25">
      <c r="A377">
        <v>5</v>
      </c>
    </row>
    <row r="378" spans="1:1" x14ac:dyDescent="0.25">
      <c r="A378">
        <v>5</v>
      </c>
    </row>
    <row r="379" spans="1:1" x14ac:dyDescent="0.25">
      <c r="A379">
        <v>5</v>
      </c>
    </row>
    <row r="380" spans="1:1" x14ac:dyDescent="0.25">
      <c r="A380">
        <v>5</v>
      </c>
    </row>
    <row r="381" spans="1:1" x14ac:dyDescent="0.25">
      <c r="A381">
        <v>5</v>
      </c>
    </row>
    <row r="382" spans="1:1" x14ac:dyDescent="0.25">
      <c r="A382">
        <v>5</v>
      </c>
    </row>
    <row r="383" spans="1:1" x14ac:dyDescent="0.25">
      <c r="A383">
        <v>5</v>
      </c>
    </row>
    <row r="384" spans="1:1" x14ac:dyDescent="0.25">
      <c r="A384">
        <v>5</v>
      </c>
    </row>
    <row r="385" spans="1:1" x14ac:dyDescent="0.25">
      <c r="A385">
        <v>5</v>
      </c>
    </row>
    <row r="386" spans="1:1" x14ac:dyDescent="0.25">
      <c r="A386">
        <v>5</v>
      </c>
    </row>
    <row r="387" spans="1:1" x14ac:dyDescent="0.25">
      <c r="A387">
        <v>5</v>
      </c>
    </row>
    <row r="388" spans="1:1" x14ac:dyDescent="0.25">
      <c r="A388">
        <v>5</v>
      </c>
    </row>
    <row r="389" spans="1:1" x14ac:dyDescent="0.25">
      <c r="A389">
        <v>5</v>
      </c>
    </row>
    <row r="390" spans="1:1" x14ac:dyDescent="0.25">
      <c r="A390">
        <v>5</v>
      </c>
    </row>
    <row r="391" spans="1:1" x14ac:dyDescent="0.25">
      <c r="A391">
        <v>5</v>
      </c>
    </row>
    <row r="392" spans="1:1" x14ac:dyDescent="0.25">
      <c r="A392">
        <v>5</v>
      </c>
    </row>
    <row r="393" spans="1:1" x14ac:dyDescent="0.25">
      <c r="A393">
        <v>5</v>
      </c>
    </row>
    <row r="394" spans="1:1" x14ac:dyDescent="0.25">
      <c r="A394">
        <v>5</v>
      </c>
    </row>
    <row r="395" spans="1:1" x14ac:dyDescent="0.25">
      <c r="A395">
        <v>5</v>
      </c>
    </row>
    <row r="396" spans="1:1" x14ac:dyDescent="0.25">
      <c r="A396">
        <v>5</v>
      </c>
    </row>
    <row r="397" spans="1:1" x14ac:dyDescent="0.25">
      <c r="A397">
        <v>5</v>
      </c>
    </row>
    <row r="398" spans="1:1" x14ac:dyDescent="0.25">
      <c r="A398">
        <v>5</v>
      </c>
    </row>
    <row r="399" spans="1:1" x14ac:dyDescent="0.25">
      <c r="A399">
        <v>5</v>
      </c>
    </row>
    <row r="400" spans="1:1" x14ac:dyDescent="0.25">
      <c r="A400">
        <v>5</v>
      </c>
    </row>
    <row r="401" spans="1:1" x14ac:dyDescent="0.25">
      <c r="A401">
        <v>5</v>
      </c>
    </row>
    <row r="402" spans="1:1" x14ac:dyDescent="0.25">
      <c r="A402">
        <v>5</v>
      </c>
    </row>
    <row r="403" spans="1:1" x14ac:dyDescent="0.25">
      <c r="A403">
        <v>5</v>
      </c>
    </row>
    <row r="404" spans="1:1" x14ac:dyDescent="0.25">
      <c r="A404">
        <v>5</v>
      </c>
    </row>
    <row r="405" spans="1:1" x14ac:dyDescent="0.25">
      <c r="A405">
        <v>5</v>
      </c>
    </row>
    <row r="406" spans="1:1" x14ac:dyDescent="0.25">
      <c r="A406">
        <v>5</v>
      </c>
    </row>
    <row r="407" spans="1:1" x14ac:dyDescent="0.25">
      <c r="A407">
        <v>5</v>
      </c>
    </row>
    <row r="408" spans="1:1" x14ac:dyDescent="0.25">
      <c r="A408">
        <v>5</v>
      </c>
    </row>
    <row r="409" spans="1:1" x14ac:dyDescent="0.25">
      <c r="A409">
        <v>5</v>
      </c>
    </row>
    <row r="410" spans="1:1" x14ac:dyDescent="0.25">
      <c r="A410">
        <v>5</v>
      </c>
    </row>
    <row r="411" spans="1:1" x14ac:dyDescent="0.25">
      <c r="A411">
        <v>5</v>
      </c>
    </row>
    <row r="412" spans="1:1" x14ac:dyDescent="0.25">
      <c r="A412">
        <v>5</v>
      </c>
    </row>
    <row r="413" spans="1:1" x14ac:dyDescent="0.25">
      <c r="A413">
        <v>5</v>
      </c>
    </row>
    <row r="414" spans="1:1" x14ac:dyDescent="0.25">
      <c r="A414">
        <v>5</v>
      </c>
    </row>
    <row r="415" spans="1:1" x14ac:dyDescent="0.25">
      <c r="A415">
        <v>5</v>
      </c>
    </row>
    <row r="416" spans="1:1" x14ac:dyDescent="0.25">
      <c r="A416">
        <v>5</v>
      </c>
    </row>
    <row r="417" spans="1:1" x14ac:dyDescent="0.25">
      <c r="A417">
        <v>5</v>
      </c>
    </row>
    <row r="418" spans="1:1" x14ac:dyDescent="0.25">
      <c r="A418">
        <v>5</v>
      </c>
    </row>
    <row r="419" spans="1:1" x14ac:dyDescent="0.25">
      <c r="A419">
        <v>5</v>
      </c>
    </row>
    <row r="420" spans="1:1" x14ac:dyDescent="0.25">
      <c r="A420">
        <v>5</v>
      </c>
    </row>
    <row r="421" spans="1:1" x14ac:dyDescent="0.25">
      <c r="A421">
        <v>5</v>
      </c>
    </row>
    <row r="422" spans="1:1" x14ac:dyDescent="0.25">
      <c r="A422">
        <v>5</v>
      </c>
    </row>
    <row r="423" spans="1:1" x14ac:dyDescent="0.25">
      <c r="A423">
        <v>5</v>
      </c>
    </row>
    <row r="424" spans="1:1" x14ac:dyDescent="0.25">
      <c r="A424">
        <v>5</v>
      </c>
    </row>
    <row r="425" spans="1:1" x14ac:dyDescent="0.25">
      <c r="A425">
        <v>5</v>
      </c>
    </row>
    <row r="426" spans="1:1" x14ac:dyDescent="0.25">
      <c r="A426">
        <v>5</v>
      </c>
    </row>
    <row r="427" spans="1:1" x14ac:dyDescent="0.25">
      <c r="A427">
        <v>5</v>
      </c>
    </row>
    <row r="428" spans="1:1" x14ac:dyDescent="0.25">
      <c r="A428">
        <v>5</v>
      </c>
    </row>
    <row r="429" spans="1:1" x14ac:dyDescent="0.25">
      <c r="A429">
        <v>5</v>
      </c>
    </row>
    <row r="430" spans="1:1" x14ac:dyDescent="0.25">
      <c r="A430">
        <v>5</v>
      </c>
    </row>
    <row r="431" spans="1:1" x14ac:dyDescent="0.25">
      <c r="A431">
        <v>5</v>
      </c>
    </row>
    <row r="432" spans="1:1" x14ac:dyDescent="0.25">
      <c r="A432">
        <v>5</v>
      </c>
    </row>
    <row r="433" spans="1:1" x14ac:dyDescent="0.25">
      <c r="A433">
        <v>5</v>
      </c>
    </row>
    <row r="434" spans="1:1" x14ac:dyDescent="0.25">
      <c r="A434">
        <v>5</v>
      </c>
    </row>
    <row r="435" spans="1:1" x14ac:dyDescent="0.25">
      <c r="A435">
        <v>5</v>
      </c>
    </row>
    <row r="436" spans="1:1" x14ac:dyDescent="0.25">
      <c r="A436">
        <v>5</v>
      </c>
    </row>
    <row r="437" spans="1:1" x14ac:dyDescent="0.25">
      <c r="A437">
        <v>5</v>
      </c>
    </row>
    <row r="438" spans="1:1" x14ac:dyDescent="0.25">
      <c r="A438">
        <v>5</v>
      </c>
    </row>
    <row r="439" spans="1:1" x14ac:dyDescent="0.25">
      <c r="A439">
        <v>5</v>
      </c>
    </row>
    <row r="440" spans="1:1" x14ac:dyDescent="0.25">
      <c r="A440">
        <v>5</v>
      </c>
    </row>
    <row r="441" spans="1:1" x14ac:dyDescent="0.25">
      <c r="A441">
        <v>5</v>
      </c>
    </row>
    <row r="442" spans="1:1" x14ac:dyDescent="0.25">
      <c r="A442">
        <v>5</v>
      </c>
    </row>
    <row r="443" spans="1:1" x14ac:dyDescent="0.25">
      <c r="A443">
        <v>5</v>
      </c>
    </row>
    <row r="444" spans="1:1" x14ac:dyDescent="0.25">
      <c r="A444">
        <v>5</v>
      </c>
    </row>
    <row r="445" spans="1:1" x14ac:dyDescent="0.25">
      <c r="A445">
        <v>5</v>
      </c>
    </row>
    <row r="446" spans="1:1" x14ac:dyDescent="0.25">
      <c r="A446">
        <v>5</v>
      </c>
    </row>
    <row r="447" spans="1:1" x14ac:dyDescent="0.25">
      <c r="A447">
        <v>5</v>
      </c>
    </row>
    <row r="448" spans="1:1" x14ac:dyDescent="0.25">
      <c r="A448">
        <v>5</v>
      </c>
    </row>
    <row r="449" spans="1:1" x14ac:dyDescent="0.25">
      <c r="A449">
        <v>5</v>
      </c>
    </row>
    <row r="450" spans="1:1" x14ac:dyDescent="0.25">
      <c r="A450">
        <v>5</v>
      </c>
    </row>
    <row r="451" spans="1:1" x14ac:dyDescent="0.25">
      <c r="A451">
        <v>5</v>
      </c>
    </row>
    <row r="452" spans="1:1" x14ac:dyDescent="0.25">
      <c r="A452">
        <v>5</v>
      </c>
    </row>
    <row r="453" spans="1:1" x14ac:dyDescent="0.25">
      <c r="A453">
        <v>5</v>
      </c>
    </row>
    <row r="454" spans="1:1" x14ac:dyDescent="0.25">
      <c r="A454">
        <v>5</v>
      </c>
    </row>
    <row r="455" spans="1:1" x14ac:dyDescent="0.25">
      <c r="A455">
        <v>5</v>
      </c>
    </row>
    <row r="456" spans="1:1" x14ac:dyDescent="0.25">
      <c r="A456">
        <v>5</v>
      </c>
    </row>
    <row r="457" spans="1:1" x14ac:dyDescent="0.25">
      <c r="A457">
        <v>5</v>
      </c>
    </row>
    <row r="458" spans="1:1" x14ac:dyDescent="0.25">
      <c r="A458">
        <v>5</v>
      </c>
    </row>
    <row r="459" spans="1:1" x14ac:dyDescent="0.25">
      <c r="A459">
        <v>5</v>
      </c>
    </row>
    <row r="460" spans="1:1" x14ac:dyDescent="0.25">
      <c r="A460">
        <v>5</v>
      </c>
    </row>
    <row r="461" spans="1:1" x14ac:dyDescent="0.25">
      <c r="A461">
        <v>5</v>
      </c>
    </row>
    <row r="462" spans="1:1" x14ac:dyDescent="0.25">
      <c r="A462">
        <v>5</v>
      </c>
    </row>
    <row r="463" spans="1:1" x14ac:dyDescent="0.25">
      <c r="A463">
        <v>5</v>
      </c>
    </row>
    <row r="464" spans="1:1" x14ac:dyDescent="0.25">
      <c r="A464">
        <v>5</v>
      </c>
    </row>
    <row r="465" spans="1:1" x14ac:dyDescent="0.25">
      <c r="A465">
        <v>5</v>
      </c>
    </row>
    <row r="466" spans="1:1" x14ac:dyDescent="0.25">
      <c r="A466">
        <v>5</v>
      </c>
    </row>
    <row r="467" spans="1:1" x14ac:dyDescent="0.25">
      <c r="A467">
        <v>5</v>
      </c>
    </row>
    <row r="468" spans="1:1" x14ac:dyDescent="0.25">
      <c r="A468">
        <v>5</v>
      </c>
    </row>
    <row r="469" spans="1:1" x14ac:dyDescent="0.25">
      <c r="A469">
        <v>5</v>
      </c>
    </row>
    <row r="470" spans="1:1" x14ac:dyDescent="0.25">
      <c r="A470">
        <v>5</v>
      </c>
    </row>
    <row r="471" spans="1:1" x14ac:dyDescent="0.25">
      <c r="A471">
        <v>5</v>
      </c>
    </row>
    <row r="472" spans="1:1" x14ac:dyDescent="0.25">
      <c r="A472">
        <v>5</v>
      </c>
    </row>
    <row r="473" spans="1:1" x14ac:dyDescent="0.25">
      <c r="A473">
        <v>5</v>
      </c>
    </row>
    <row r="474" spans="1:1" x14ac:dyDescent="0.25">
      <c r="A474">
        <v>5</v>
      </c>
    </row>
    <row r="475" spans="1:1" x14ac:dyDescent="0.25">
      <c r="A475">
        <v>5</v>
      </c>
    </row>
    <row r="476" spans="1:1" x14ac:dyDescent="0.25">
      <c r="A476">
        <v>5</v>
      </c>
    </row>
    <row r="477" spans="1:1" x14ac:dyDescent="0.25">
      <c r="A477">
        <v>5</v>
      </c>
    </row>
    <row r="478" spans="1:1" x14ac:dyDescent="0.25">
      <c r="A478">
        <v>5</v>
      </c>
    </row>
    <row r="479" spans="1:1" x14ac:dyDescent="0.25">
      <c r="A479">
        <v>5</v>
      </c>
    </row>
    <row r="480" spans="1:1" x14ac:dyDescent="0.25">
      <c r="A480">
        <v>5</v>
      </c>
    </row>
    <row r="481" spans="1:1" x14ac:dyDescent="0.25">
      <c r="A481">
        <v>5</v>
      </c>
    </row>
    <row r="482" spans="1:1" x14ac:dyDescent="0.25">
      <c r="A482">
        <v>5</v>
      </c>
    </row>
    <row r="483" spans="1:1" x14ac:dyDescent="0.25">
      <c r="A483">
        <v>5</v>
      </c>
    </row>
    <row r="484" spans="1:1" x14ac:dyDescent="0.25">
      <c r="A484">
        <v>5</v>
      </c>
    </row>
    <row r="485" spans="1:1" x14ac:dyDescent="0.25">
      <c r="A485">
        <v>5</v>
      </c>
    </row>
    <row r="486" spans="1:1" x14ac:dyDescent="0.25">
      <c r="A486">
        <v>5</v>
      </c>
    </row>
    <row r="487" spans="1:1" x14ac:dyDescent="0.25">
      <c r="A487">
        <v>5</v>
      </c>
    </row>
    <row r="488" spans="1:1" x14ac:dyDescent="0.25">
      <c r="A488">
        <v>5</v>
      </c>
    </row>
    <row r="489" spans="1:1" x14ac:dyDescent="0.25">
      <c r="A489">
        <v>5</v>
      </c>
    </row>
    <row r="490" spans="1:1" x14ac:dyDescent="0.25">
      <c r="A490">
        <v>5</v>
      </c>
    </row>
    <row r="491" spans="1:1" x14ac:dyDescent="0.25">
      <c r="A491">
        <v>5</v>
      </c>
    </row>
    <row r="492" spans="1:1" x14ac:dyDescent="0.25">
      <c r="A492">
        <v>5</v>
      </c>
    </row>
    <row r="493" spans="1:1" x14ac:dyDescent="0.25">
      <c r="A493">
        <v>5</v>
      </c>
    </row>
    <row r="494" spans="1:1" x14ac:dyDescent="0.25">
      <c r="A494">
        <v>5</v>
      </c>
    </row>
    <row r="495" spans="1:1" x14ac:dyDescent="0.25">
      <c r="A495">
        <v>5</v>
      </c>
    </row>
    <row r="496" spans="1:1" x14ac:dyDescent="0.25">
      <c r="A496">
        <v>5</v>
      </c>
    </row>
    <row r="497" spans="1:1" x14ac:dyDescent="0.25">
      <c r="A497">
        <v>5</v>
      </c>
    </row>
    <row r="498" spans="1:1" x14ac:dyDescent="0.25">
      <c r="A498">
        <v>5</v>
      </c>
    </row>
    <row r="499" spans="1:1" x14ac:dyDescent="0.25">
      <c r="A499">
        <v>5</v>
      </c>
    </row>
    <row r="500" spans="1:1" x14ac:dyDescent="0.25">
      <c r="A500">
        <v>5</v>
      </c>
    </row>
    <row r="501" spans="1:1" x14ac:dyDescent="0.25">
      <c r="A501">
        <v>5</v>
      </c>
    </row>
    <row r="502" spans="1:1" x14ac:dyDescent="0.25">
      <c r="A502">
        <v>5</v>
      </c>
    </row>
    <row r="503" spans="1:1" x14ac:dyDescent="0.25">
      <c r="A503">
        <v>5</v>
      </c>
    </row>
    <row r="504" spans="1:1" x14ac:dyDescent="0.25">
      <c r="A504">
        <v>5</v>
      </c>
    </row>
    <row r="505" spans="1:1" x14ac:dyDescent="0.25">
      <c r="A505">
        <v>5</v>
      </c>
    </row>
    <row r="506" spans="1:1" x14ac:dyDescent="0.25">
      <c r="A506">
        <v>5</v>
      </c>
    </row>
    <row r="507" spans="1:1" x14ac:dyDescent="0.25">
      <c r="A507">
        <v>5</v>
      </c>
    </row>
    <row r="508" spans="1:1" x14ac:dyDescent="0.25">
      <c r="A508">
        <v>5</v>
      </c>
    </row>
    <row r="509" spans="1:1" x14ac:dyDescent="0.25">
      <c r="A509">
        <v>5</v>
      </c>
    </row>
    <row r="510" spans="1:1" x14ac:dyDescent="0.25">
      <c r="A510">
        <v>5</v>
      </c>
    </row>
    <row r="511" spans="1:1" x14ac:dyDescent="0.25">
      <c r="A511">
        <v>5</v>
      </c>
    </row>
    <row r="512" spans="1:1" x14ac:dyDescent="0.25">
      <c r="A512">
        <v>5</v>
      </c>
    </row>
    <row r="513" spans="1:1" x14ac:dyDescent="0.25">
      <c r="A513">
        <v>5</v>
      </c>
    </row>
    <row r="514" spans="1:1" x14ac:dyDescent="0.25">
      <c r="A514">
        <v>5</v>
      </c>
    </row>
    <row r="515" spans="1:1" x14ac:dyDescent="0.25">
      <c r="A515">
        <v>5</v>
      </c>
    </row>
    <row r="516" spans="1:1" x14ac:dyDescent="0.25">
      <c r="A516">
        <v>5</v>
      </c>
    </row>
    <row r="517" spans="1:1" x14ac:dyDescent="0.25">
      <c r="A517">
        <v>5</v>
      </c>
    </row>
    <row r="518" spans="1:1" x14ac:dyDescent="0.25">
      <c r="A518">
        <v>5</v>
      </c>
    </row>
    <row r="519" spans="1:1" x14ac:dyDescent="0.25">
      <c r="A519">
        <v>5</v>
      </c>
    </row>
    <row r="520" spans="1:1" x14ac:dyDescent="0.25">
      <c r="A520">
        <v>5</v>
      </c>
    </row>
    <row r="521" spans="1:1" x14ac:dyDescent="0.25">
      <c r="A521">
        <v>5</v>
      </c>
    </row>
    <row r="522" spans="1:1" x14ac:dyDescent="0.25">
      <c r="A522">
        <v>5</v>
      </c>
    </row>
    <row r="523" spans="1:1" x14ac:dyDescent="0.25">
      <c r="A523">
        <v>5</v>
      </c>
    </row>
    <row r="524" spans="1:1" x14ac:dyDescent="0.25">
      <c r="A524">
        <v>5</v>
      </c>
    </row>
    <row r="525" spans="1:1" x14ac:dyDescent="0.25">
      <c r="A525">
        <v>5</v>
      </c>
    </row>
    <row r="526" spans="1:1" x14ac:dyDescent="0.25">
      <c r="A526">
        <v>5</v>
      </c>
    </row>
    <row r="527" spans="1:1" x14ac:dyDescent="0.25">
      <c r="A527">
        <v>5</v>
      </c>
    </row>
    <row r="528" spans="1:1" x14ac:dyDescent="0.25">
      <c r="A528">
        <v>5</v>
      </c>
    </row>
    <row r="529" spans="1:1" x14ac:dyDescent="0.25">
      <c r="A529">
        <v>5</v>
      </c>
    </row>
    <row r="530" spans="1:1" x14ac:dyDescent="0.25">
      <c r="A530">
        <v>5</v>
      </c>
    </row>
    <row r="531" spans="1:1" x14ac:dyDescent="0.25">
      <c r="A531">
        <v>5</v>
      </c>
    </row>
    <row r="532" spans="1:1" x14ac:dyDescent="0.25">
      <c r="A532">
        <v>5</v>
      </c>
    </row>
    <row r="533" spans="1:1" x14ac:dyDescent="0.25">
      <c r="A533">
        <v>5</v>
      </c>
    </row>
    <row r="534" spans="1:1" x14ac:dyDescent="0.25">
      <c r="A534">
        <v>5</v>
      </c>
    </row>
    <row r="535" spans="1:1" x14ac:dyDescent="0.25">
      <c r="A535">
        <v>5</v>
      </c>
    </row>
    <row r="536" spans="1:1" x14ac:dyDescent="0.25">
      <c r="A536">
        <v>5</v>
      </c>
    </row>
    <row r="537" spans="1:1" x14ac:dyDescent="0.25">
      <c r="A537">
        <v>5</v>
      </c>
    </row>
    <row r="538" spans="1:1" x14ac:dyDescent="0.25">
      <c r="A538">
        <v>5</v>
      </c>
    </row>
    <row r="539" spans="1:1" x14ac:dyDescent="0.25">
      <c r="A539">
        <v>5</v>
      </c>
    </row>
    <row r="540" spans="1:1" x14ac:dyDescent="0.25">
      <c r="A540">
        <v>5</v>
      </c>
    </row>
    <row r="541" spans="1:1" x14ac:dyDescent="0.25">
      <c r="A541">
        <v>5</v>
      </c>
    </row>
    <row r="542" spans="1:1" x14ac:dyDescent="0.25">
      <c r="A542">
        <v>5</v>
      </c>
    </row>
    <row r="543" spans="1:1" x14ac:dyDescent="0.25">
      <c r="A543">
        <v>5</v>
      </c>
    </row>
    <row r="544" spans="1:1" x14ac:dyDescent="0.25">
      <c r="A544">
        <v>5</v>
      </c>
    </row>
    <row r="545" spans="1:1" x14ac:dyDescent="0.25">
      <c r="A545">
        <v>5</v>
      </c>
    </row>
    <row r="546" spans="1:1" x14ac:dyDescent="0.25">
      <c r="A546">
        <v>5</v>
      </c>
    </row>
    <row r="547" spans="1:1" x14ac:dyDescent="0.25">
      <c r="A547">
        <v>5</v>
      </c>
    </row>
    <row r="548" spans="1:1" x14ac:dyDescent="0.25">
      <c r="A548">
        <v>5</v>
      </c>
    </row>
    <row r="549" spans="1:1" x14ac:dyDescent="0.25">
      <c r="A549">
        <v>5</v>
      </c>
    </row>
    <row r="550" spans="1:1" x14ac:dyDescent="0.25">
      <c r="A550">
        <v>5</v>
      </c>
    </row>
    <row r="551" spans="1:1" x14ac:dyDescent="0.25">
      <c r="A551">
        <v>5</v>
      </c>
    </row>
    <row r="552" spans="1:1" x14ac:dyDescent="0.25">
      <c r="A552">
        <v>5</v>
      </c>
    </row>
    <row r="553" spans="1:1" x14ac:dyDescent="0.25">
      <c r="A553">
        <v>5</v>
      </c>
    </row>
    <row r="554" spans="1:1" x14ac:dyDescent="0.25">
      <c r="A554">
        <v>5</v>
      </c>
    </row>
    <row r="555" spans="1:1" x14ac:dyDescent="0.25">
      <c r="A555">
        <v>5</v>
      </c>
    </row>
    <row r="556" spans="1:1" x14ac:dyDescent="0.25">
      <c r="A556">
        <v>5</v>
      </c>
    </row>
    <row r="557" spans="1:1" x14ac:dyDescent="0.25">
      <c r="A557">
        <v>5</v>
      </c>
    </row>
    <row r="558" spans="1:1" x14ac:dyDescent="0.25">
      <c r="A558">
        <v>5</v>
      </c>
    </row>
    <row r="559" spans="1:1" x14ac:dyDescent="0.25">
      <c r="A559">
        <v>5</v>
      </c>
    </row>
    <row r="560" spans="1:1" x14ac:dyDescent="0.25">
      <c r="A560">
        <v>5</v>
      </c>
    </row>
    <row r="561" spans="1:1" x14ac:dyDescent="0.25">
      <c r="A561">
        <v>5</v>
      </c>
    </row>
    <row r="562" spans="1:1" x14ac:dyDescent="0.25">
      <c r="A562">
        <v>5</v>
      </c>
    </row>
    <row r="563" spans="1:1" x14ac:dyDescent="0.25">
      <c r="A563">
        <v>5</v>
      </c>
    </row>
    <row r="564" spans="1:1" x14ac:dyDescent="0.25">
      <c r="A564">
        <v>5</v>
      </c>
    </row>
    <row r="565" spans="1:1" x14ac:dyDescent="0.25">
      <c r="A565">
        <v>5</v>
      </c>
    </row>
    <row r="566" spans="1:1" x14ac:dyDescent="0.25">
      <c r="A566">
        <v>5</v>
      </c>
    </row>
    <row r="567" spans="1:1" x14ac:dyDescent="0.25">
      <c r="A567">
        <v>5</v>
      </c>
    </row>
    <row r="568" spans="1:1" x14ac:dyDescent="0.25">
      <c r="A568">
        <v>5</v>
      </c>
    </row>
    <row r="569" spans="1:1" x14ac:dyDescent="0.25">
      <c r="A569">
        <v>5</v>
      </c>
    </row>
    <row r="570" spans="1:1" x14ac:dyDescent="0.25">
      <c r="A570">
        <v>5</v>
      </c>
    </row>
    <row r="571" spans="1:1" x14ac:dyDescent="0.25">
      <c r="A571">
        <v>5</v>
      </c>
    </row>
    <row r="572" spans="1:1" x14ac:dyDescent="0.25">
      <c r="A572">
        <v>5</v>
      </c>
    </row>
    <row r="573" spans="1:1" x14ac:dyDescent="0.25">
      <c r="A573">
        <v>5</v>
      </c>
    </row>
    <row r="574" spans="1:1" x14ac:dyDescent="0.25">
      <c r="A574">
        <v>5</v>
      </c>
    </row>
    <row r="575" spans="1:1" x14ac:dyDescent="0.25">
      <c r="A575">
        <v>5</v>
      </c>
    </row>
    <row r="576" spans="1:1" x14ac:dyDescent="0.25">
      <c r="A576">
        <v>5</v>
      </c>
    </row>
    <row r="577" spans="1:1" x14ac:dyDescent="0.25">
      <c r="A577">
        <v>5</v>
      </c>
    </row>
    <row r="578" spans="1:1" x14ac:dyDescent="0.25">
      <c r="A578">
        <v>5</v>
      </c>
    </row>
    <row r="579" spans="1:1" x14ac:dyDescent="0.25">
      <c r="A579">
        <v>5</v>
      </c>
    </row>
    <row r="580" spans="1:1" x14ac:dyDescent="0.25">
      <c r="A580">
        <v>5</v>
      </c>
    </row>
    <row r="581" spans="1:1" x14ac:dyDescent="0.25">
      <c r="A581">
        <v>5</v>
      </c>
    </row>
    <row r="582" spans="1:1" x14ac:dyDescent="0.25">
      <c r="A582">
        <v>5</v>
      </c>
    </row>
    <row r="583" spans="1:1" x14ac:dyDescent="0.25">
      <c r="A583">
        <v>5</v>
      </c>
    </row>
    <row r="584" spans="1:1" x14ac:dyDescent="0.25">
      <c r="A584">
        <v>5</v>
      </c>
    </row>
    <row r="585" spans="1:1" x14ac:dyDescent="0.25">
      <c r="A585">
        <v>5</v>
      </c>
    </row>
    <row r="586" spans="1:1" x14ac:dyDescent="0.25">
      <c r="A586">
        <v>5</v>
      </c>
    </row>
    <row r="587" spans="1:1" x14ac:dyDescent="0.25">
      <c r="A587">
        <v>5</v>
      </c>
    </row>
    <row r="588" spans="1:1" x14ac:dyDescent="0.25">
      <c r="A588">
        <v>5</v>
      </c>
    </row>
    <row r="589" spans="1:1" x14ac:dyDescent="0.25">
      <c r="A589">
        <v>5</v>
      </c>
    </row>
    <row r="590" spans="1:1" x14ac:dyDescent="0.25">
      <c r="A590">
        <v>5</v>
      </c>
    </row>
    <row r="591" spans="1:1" x14ac:dyDescent="0.25">
      <c r="A591">
        <v>5</v>
      </c>
    </row>
    <row r="592" spans="1:1" x14ac:dyDescent="0.25">
      <c r="A592">
        <v>5</v>
      </c>
    </row>
    <row r="593" spans="1:1" x14ac:dyDescent="0.25">
      <c r="A593">
        <v>5</v>
      </c>
    </row>
    <row r="594" spans="1:1" x14ac:dyDescent="0.25">
      <c r="A594">
        <v>5</v>
      </c>
    </row>
    <row r="595" spans="1:1" x14ac:dyDescent="0.25">
      <c r="A595">
        <v>5</v>
      </c>
    </row>
    <row r="596" spans="1:1" x14ac:dyDescent="0.25">
      <c r="A596">
        <v>5</v>
      </c>
    </row>
    <row r="597" spans="1:1" x14ac:dyDescent="0.25">
      <c r="A597">
        <v>5</v>
      </c>
    </row>
    <row r="598" spans="1:1" x14ac:dyDescent="0.25">
      <c r="A598">
        <v>5</v>
      </c>
    </row>
    <row r="599" spans="1:1" x14ac:dyDescent="0.25">
      <c r="A599">
        <v>5</v>
      </c>
    </row>
    <row r="600" spans="1:1" x14ac:dyDescent="0.25">
      <c r="A600">
        <v>5</v>
      </c>
    </row>
    <row r="601" spans="1:1" x14ac:dyDescent="0.25">
      <c r="A601">
        <v>5</v>
      </c>
    </row>
    <row r="602" spans="1:1" x14ac:dyDescent="0.25">
      <c r="A602">
        <v>5</v>
      </c>
    </row>
    <row r="603" spans="1:1" x14ac:dyDescent="0.25">
      <c r="A603">
        <v>5</v>
      </c>
    </row>
    <row r="604" spans="1:1" x14ac:dyDescent="0.25">
      <c r="A604">
        <v>5</v>
      </c>
    </row>
    <row r="605" spans="1:1" x14ac:dyDescent="0.25">
      <c r="A605">
        <v>5</v>
      </c>
    </row>
    <row r="606" spans="1:1" x14ac:dyDescent="0.25">
      <c r="A606">
        <v>5</v>
      </c>
    </row>
    <row r="607" spans="1:1" x14ac:dyDescent="0.25">
      <c r="A607">
        <v>5</v>
      </c>
    </row>
    <row r="608" spans="1:1" x14ac:dyDescent="0.25">
      <c r="A608">
        <v>5</v>
      </c>
    </row>
    <row r="609" spans="1:1" x14ac:dyDescent="0.25">
      <c r="A609">
        <v>5</v>
      </c>
    </row>
    <row r="610" spans="1:1" x14ac:dyDescent="0.25">
      <c r="A610">
        <v>5</v>
      </c>
    </row>
    <row r="611" spans="1:1" x14ac:dyDescent="0.25">
      <c r="A611">
        <v>5</v>
      </c>
    </row>
    <row r="612" spans="1:1" x14ac:dyDescent="0.25">
      <c r="A612">
        <v>5</v>
      </c>
    </row>
    <row r="613" spans="1:1" x14ac:dyDescent="0.25">
      <c r="A613">
        <v>5</v>
      </c>
    </row>
    <row r="614" spans="1:1" x14ac:dyDescent="0.25">
      <c r="A614">
        <v>5</v>
      </c>
    </row>
    <row r="615" spans="1:1" x14ac:dyDescent="0.25">
      <c r="A615">
        <v>5</v>
      </c>
    </row>
    <row r="616" spans="1:1" x14ac:dyDescent="0.25">
      <c r="A616">
        <v>5</v>
      </c>
    </row>
    <row r="617" spans="1:1" x14ac:dyDescent="0.25">
      <c r="A617">
        <v>5</v>
      </c>
    </row>
    <row r="618" spans="1:1" x14ac:dyDescent="0.25">
      <c r="A618">
        <v>5</v>
      </c>
    </row>
    <row r="619" spans="1:1" x14ac:dyDescent="0.25">
      <c r="A619">
        <v>5</v>
      </c>
    </row>
    <row r="620" spans="1:1" x14ac:dyDescent="0.25">
      <c r="A620">
        <v>5</v>
      </c>
    </row>
    <row r="621" spans="1:1" x14ac:dyDescent="0.25">
      <c r="A621">
        <v>5</v>
      </c>
    </row>
    <row r="622" spans="1:1" x14ac:dyDescent="0.25">
      <c r="A622">
        <v>5</v>
      </c>
    </row>
    <row r="623" spans="1:1" x14ac:dyDescent="0.25">
      <c r="A623">
        <v>5</v>
      </c>
    </row>
    <row r="624" spans="1:1" x14ac:dyDescent="0.25">
      <c r="A624">
        <v>5</v>
      </c>
    </row>
    <row r="625" spans="1:1" x14ac:dyDescent="0.25">
      <c r="A625">
        <v>5</v>
      </c>
    </row>
    <row r="626" spans="1:1" x14ac:dyDescent="0.25">
      <c r="A626">
        <v>5</v>
      </c>
    </row>
    <row r="627" spans="1:1" x14ac:dyDescent="0.25">
      <c r="A627">
        <v>5</v>
      </c>
    </row>
    <row r="628" spans="1:1" x14ac:dyDescent="0.25">
      <c r="A628">
        <v>5</v>
      </c>
    </row>
    <row r="629" spans="1:1" x14ac:dyDescent="0.25">
      <c r="A629">
        <v>5</v>
      </c>
    </row>
    <row r="630" spans="1:1" x14ac:dyDescent="0.25">
      <c r="A630"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1"/>
  <sheetViews>
    <sheetView workbookViewId="0">
      <selection activeCell="I3" sqref="I3"/>
    </sheetView>
  </sheetViews>
  <sheetFormatPr baseColWidth="10" defaultRowHeight="15" x14ac:dyDescent="0.25"/>
  <cols>
    <col min="1" max="1" width="20.140625" customWidth="1"/>
    <col min="2" max="2" width="19.85546875" customWidth="1"/>
    <col min="3" max="3" width="32.42578125" customWidth="1"/>
    <col min="4" max="4" width="20" customWidth="1"/>
    <col min="5" max="5" width="26.28515625" customWidth="1"/>
    <col min="9" max="9" width="20.7109375" customWidth="1"/>
  </cols>
  <sheetData>
    <row r="1" spans="1:9" ht="42.75" customHeight="1" x14ac:dyDescent="0.35">
      <c r="D1" s="26">
        <v>2014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2</v>
      </c>
      <c r="E3">
        <v>1</v>
      </c>
      <c r="F3">
        <f>MODE(A3:A391,B3:B62,C3:C21,D3:D5,E3:E4)</f>
        <v>5</v>
      </c>
      <c r="G3" s="31">
        <f>AVERAGE(A3:A391,B3:B62,C3:C21,D3:D5,E3:E4)</f>
        <v>4.7568710359408035</v>
      </c>
      <c r="H3">
        <f>MEDIAN(A3:A391,B3:B62,C3:C21,D3:D5,E3:E4)</f>
        <v>5</v>
      </c>
      <c r="I3" s="31">
        <f>STDEVP(A3:A391,B3:B62,C3:C21,D3:D5,E3:E4)</f>
        <v>0.59426464078195407</v>
      </c>
    </row>
    <row r="4" spans="1:9" x14ac:dyDescent="0.25">
      <c r="A4">
        <v>5</v>
      </c>
      <c r="B4">
        <v>4</v>
      </c>
      <c r="C4">
        <v>3</v>
      </c>
      <c r="D4">
        <v>2</v>
      </c>
      <c r="E4">
        <v>1</v>
      </c>
    </row>
    <row r="5" spans="1:9" x14ac:dyDescent="0.25">
      <c r="A5">
        <v>5</v>
      </c>
      <c r="B5">
        <v>4</v>
      </c>
      <c r="C5">
        <v>3</v>
      </c>
      <c r="D5">
        <v>2</v>
      </c>
    </row>
    <row r="6" spans="1:9" x14ac:dyDescent="0.25">
      <c r="A6">
        <v>5</v>
      </c>
      <c r="B6">
        <v>4</v>
      </c>
      <c r="C6">
        <v>3</v>
      </c>
    </row>
    <row r="7" spans="1:9" x14ac:dyDescent="0.25">
      <c r="A7">
        <v>5</v>
      </c>
      <c r="B7">
        <v>4</v>
      </c>
      <c r="C7">
        <v>3</v>
      </c>
    </row>
    <row r="8" spans="1:9" x14ac:dyDescent="0.25">
      <c r="A8">
        <v>5</v>
      </c>
      <c r="B8">
        <v>4</v>
      </c>
      <c r="C8">
        <v>3</v>
      </c>
    </row>
    <row r="9" spans="1:9" x14ac:dyDescent="0.25">
      <c r="A9">
        <v>5</v>
      </c>
      <c r="B9">
        <v>4</v>
      </c>
      <c r="C9">
        <v>3</v>
      </c>
    </row>
    <row r="10" spans="1:9" x14ac:dyDescent="0.25">
      <c r="A10">
        <v>5</v>
      </c>
      <c r="B10">
        <v>4</v>
      </c>
      <c r="C10">
        <v>3</v>
      </c>
    </row>
    <row r="11" spans="1:9" x14ac:dyDescent="0.25">
      <c r="A11">
        <v>5</v>
      </c>
      <c r="B11">
        <v>4</v>
      </c>
      <c r="C11">
        <v>3</v>
      </c>
    </row>
    <row r="12" spans="1:9" x14ac:dyDescent="0.25">
      <c r="A12">
        <v>5</v>
      </c>
      <c r="B12">
        <v>4</v>
      </c>
      <c r="C12">
        <v>3</v>
      </c>
    </row>
    <row r="13" spans="1:9" x14ac:dyDescent="0.25">
      <c r="A13">
        <v>5</v>
      </c>
      <c r="B13">
        <v>4</v>
      </c>
      <c r="C13">
        <v>3</v>
      </c>
    </row>
    <row r="14" spans="1:9" x14ac:dyDescent="0.25">
      <c r="A14">
        <v>5</v>
      </c>
      <c r="B14">
        <v>4</v>
      </c>
      <c r="C14">
        <v>3</v>
      </c>
    </row>
    <row r="15" spans="1:9" x14ac:dyDescent="0.25">
      <c r="A15">
        <v>5</v>
      </c>
      <c r="B15">
        <v>4</v>
      </c>
      <c r="C15">
        <v>3</v>
      </c>
    </row>
    <row r="16" spans="1:9" x14ac:dyDescent="0.25">
      <c r="A16">
        <v>5</v>
      </c>
      <c r="B16">
        <v>4</v>
      </c>
      <c r="C16">
        <v>3</v>
      </c>
    </row>
    <row r="17" spans="1:3" x14ac:dyDescent="0.25">
      <c r="A17">
        <v>5</v>
      </c>
      <c r="B17">
        <v>4</v>
      </c>
      <c r="C17">
        <v>3</v>
      </c>
    </row>
    <row r="18" spans="1:3" x14ac:dyDescent="0.25">
      <c r="A18">
        <v>5</v>
      </c>
      <c r="B18">
        <v>4</v>
      </c>
      <c r="C18">
        <v>3</v>
      </c>
    </row>
    <row r="19" spans="1:3" x14ac:dyDescent="0.25">
      <c r="A19">
        <v>5</v>
      </c>
      <c r="B19">
        <v>4</v>
      </c>
      <c r="C19">
        <v>3</v>
      </c>
    </row>
    <row r="20" spans="1:3" x14ac:dyDescent="0.25">
      <c r="A20">
        <v>5</v>
      </c>
      <c r="B20">
        <v>4</v>
      </c>
      <c r="C20">
        <v>3</v>
      </c>
    </row>
    <row r="21" spans="1:3" x14ac:dyDescent="0.25">
      <c r="A21">
        <v>5</v>
      </c>
      <c r="B21">
        <v>4</v>
      </c>
      <c r="C21">
        <v>3</v>
      </c>
    </row>
    <row r="22" spans="1:3" x14ac:dyDescent="0.25">
      <c r="A22">
        <v>5</v>
      </c>
      <c r="B22">
        <v>4</v>
      </c>
    </row>
    <row r="23" spans="1:3" x14ac:dyDescent="0.25">
      <c r="A23">
        <v>5</v>
      </c>
      <c r="B23">
        <v>4</v>
      </c>
    </row>
    <row r="24" spans="1:3" x14ac:dyDescent="0.25">
      <c r="A24">
        <v>5</v>
      </c>
      <c r="B24">
        <v>4</v>
      </c>
    </row>
    <row r="25" spans="1:3" x14ac:dyDescent="0.25">
      <c r="A25">
        <v>5</v>
      </c>
      <c r="B25">
        <v>4</v>
      </c>
    </row>
    <row r="26" spans="1:3" x14ac:dyDescent="0.25">
      <c r="A26">
        <v>5</v>
      </c>
      <c r="B26">
        <v>4</v>
      </c>
    </row>
    <row r="27" spans="1:3" x14ac:dyDescent="0.25">
      <c r="A27">
        <v>5</v>
      </c>
      <c r="B27">
        <v>4</v>
      </c>
    </row>
    <row r="28" spans="1:3" x14ac:dyDescent="0.25">
      <c r="A28">
        <v>5</v>
      </c>
      <c r="B28">
        <v>4</v>
      </c>
    </row>
    <row r="29" spans="1:3" x14ac:dyDescent="0.25">
      <c r="A29">
        <v>5</v>
      </c>
      <c r="B29">
        <v>4</v>
      </c>
    </row>
    <row r="30" spans="1:3" x14ac:dyDescent="0.25">
      <c r="A30">
        <v>5</v>
      </c>
      <c r="B30">
        <v>4</v>
      </c>
    </row>
    <row r="31" spans="1:3" x14ac:dyDescent="0.25">
      <c r="A31">
        <v>5</v>
      </c>
      <c r="B31">
        <v>4</v>
      </c>
    </row>
    <row r="32" spans="1:3" x14ac:dyDescent="0.25">
      <c r="A32">
        <v>5</v>
      </c>
      <c r="B32">
        <v>4</v>
      </c>
    </row>
    <row r="33" spans="1:2" x14ac:dyDescent="0.25">
      <c r="A33">
        <v>5</v>
      </c>
      <c r="B33">
        <v>4</v>
      </c>
    </row>
    <row r="34" spans="1:2" x14ac:dyDescent="0.25">
      <c r="A34">
        <v>5</v>
      </c>
      <c r="B34">
        <v>4</v>
      </c>
    </row>
    <row r="35" spans="1:2" x14ac:dyDescent="0.25">
      <c r="A35">
        <v>5</v>
      </c>
      <c r="B35">
        <v>4</v>
      </c>
    </row>
    <row r="36" spans="1:2" x14ac:dyDescent="0.25">
      <c r="A36">
        <v>5</v>
      </c>
      <c r="B36">
        <v>4</v>
      </c>
    </row>
    <row r="37" spans="1:2" x14ac:dyDescent="0.25">
      <c r="A37">
        <v>5</v>
      </c>
      <c r="B37">
        <v>4</v>
      </c>
    </row>
    <row r="38" spans="1:2" x14ac:dyDescent="0.25">
      <c r="A38">
        <v>5</v>
      </c>
      <c r="B38">
        <v>4</v>
      </c>
    </row>
    <row r="39" spans="1:2" x14ac:dyDescent="0.25">
      <c r="A39">
        <v>5</v>
      </c>
      <c r="B39">
        <v>4</v>
      </c>
    </row>
    <row r="40" spans="1:2" x14ac:dyDescent="0.25">
      <c r="A40">
        <v>5</v>
      </c>
      <c r="B40">
        <v>4</v>
      </c>
    </row>
    <row r="41" spans="1:2" x14ac:dyDescent="0.25">
      <c r="A41">
        <v>5</v>
      </c>
      <c r="B41">
        <v>4</v>
      </c>
    </row>
    <row r="42" spans="1:2" x14ac:dyDescent="0.25">
      <c r="A42">
        <v>5</v>
      </c>
      <c r="B42">
        <v>4</v>
      </c>
    </row>
    <row r="43" spans="1:2" x14ac:dyDescent="0.25">
      <c r="A43">
        <v>5</v>
      </c>
      <c r="B43">
        <v>4</v>
      </c>
    </row>
    <row r="44" spans="1:2" x14ac:dyDescent="0.25">
      <c r="A44">
        <v>5</v>
      </c>
      <c r="B44">
        <v>4</v>
      </c>
    </row>
    <row r="45" spans="1:2" x14ac:dyDescent="0.25">
      <c r="A45">
        <v>5</v>
      </c>
      <c r="B45">
        <v>4</v>
      </c>
    </row>
    <row r="46" spans="1:2" x14ac:dyDescent="0.25">
      <c r="A46">
        <v>5</v>
      </c>
      <c r="B46">
        <v>4</v>
      </c>
    </row>
    <row r="47" spans="1:2" x14ac:dyDescent="0.25">
      <c r="A47">
        <v>5</v>
      </c>
      <c r="B47">
        <v>4</v>
      </c>
    </row>
    <row r="48" spans="1:2" x14ac:dyDescent="0.25">
      <c r="A48">
        <v>5</v>
      </c>
      <c r="B48">
        <v>4</v>
      </c>
    </row>
    <row r="49" spans="1:2" x14ac:dyDescent="0.25">
      <c r="A49">
        <v>5</v>
      </c>
      <c r="B49">
        <v>4</v>
      </c>
    </row>
    <row r="50" spans="1:2" x14ac:dyDescent="0.25">
      <c r="A50">
        <v>5</v>
      </c>
      <c r="B50">
        <v>4</v>
      </c>
    </row>
    <row r="51" spans="1:2" x14ac:dyDescent="0.25">
      <c r="A51">
        <v>5</v>
      </c>
      <c r="B51">
        <v>4</v>
      </c>
    </row>
    <row r="52" spans="1:2" x14ac:dyDescent="0.25">
      <c r="A52">
        <v>5</v>
      </c>
      <c r="B52">
        <v>4</v>
      </c>
    </row>
    <row r="53" spans="1:2" x14ac:dyDescent="0.25">
      <c r="A53">
        <v>5</v>
      </c>
      <c r="B53">
        <v>4</v>
      </c>
    </row>
    <row r="54" spans="1:2" x14ac:dyDescent="0.25">
      <c r="A54">
        <v>5</v>
      </c>
      <c r="B54">
        <v>4</v>
      </c>
    </row>
    <row r="55" spans="1:2" x14ac:dyDescent="0.25">
      <c r="A55">
        <v>5</v>
      </c>
      <c r="B55">
        <v>4</v>
      </c>
    </row>
    <row r="56" spans="1:2" x14ac:dyDescent="0.25">
      <c r="A56">
        <v>5</v>
      </c>
      <c r="B56">
        <v>4</v>
      </c>
    </row>
    <row r="57" spans="1:2" x14ac:dyDescent="0.25">
      <c r="A57">
        <v>5</v>
      </c>
      <c r="B57">
        <v>4</v>
      </c>
    </row>
    <row r="58" spans="1:2" x14ac:dyDescent="0.25">
      <c r="A58">
        <v>5</v>
      </c>
      <c r="B58">
        <v>4</v>
      </c>
    </row>
    <row r="59" spans="1:2" x14ac:dyDescent="0.25">
      <c r="A59">
        <v>5</v>
      </c>
      <c r="B59">
        <v>4</v>
      </c>
    </row>
    <row r="60" spans="1:2" x14ac:dyDescent="0.25">
      <c r="A60">
        <v>5</v>
      </c>
      <c r="B60">
        <v>4</v>
      </c>
    </row>
    <row r="61" spans="1:2" x14ac:dyDescent="0.25">
      <c r="A61">
        <v>5</v>
      </c>
      <c r="B61">
        <v>4</v>
      </c>
    </row>
    <row r="62" spans="1:2" x14ac:dyDescent="0.25">
      <c r="A62">
        <v>5</v>
      </c>
      <c r="B62">
        <v>4</v>
      </c>
    </row>
    <row r="63" spans="1:2" x14ac:dyDescent="0.25">
      <c r="A63">
        <v>5</v>
      </c>
    </row>
    <row r="64" spans="1:2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  <row r="137" spans="1:1" x14ac:dyDescent="0.25">
      <c r="A137">
        <v>5</v>
      </c>
    </row>
    <row r="138" spans="1:1" x14ac:dyDescent="0.25">
      <c r="A138">
        <v>5</v>
      </c>
    </row>
    <row r="139" spans="1:1" x14ac:dyDescent="0.25">
      <c r="A139">
        <v>5</v>
      </c>
    </row>
    <row r="140" spans="1:1" x14ac:dyDescent="0.25">
      <c r="A140">
        <v>5</v>
      </c>
    </row>
    <row r="141" spans="1:1" x14ac:dyDescent="0.25">
      <c r="A141">
        <v>5</v>
      </c>
    </row>
    <row r="142" spans="1:1" x14ac:dyDescent="0.25">
      <c r="A142">
        <v>5</v>
      </c>
    </row>
    <row r="143" spans="1:1" x14ac:dyDescent="0.25">
      <c r="A143">
        <v>5</v>
      </c>
    </row>
    <row r="144" spans="1:1" x14ac:dyDescent="0.25">
      <c r="A144">
        <v>5</v>
      </c>
    </row>
    <row r="145" spans="1:1" x14ac:dyDescent="0.25">
      <c r="A145">
        <v>5</v>
      </c>
    </row>
    <row r="146" spans="1:1" x14ac:dyDescent="0.25">
      <c r="A146">
        <v>5</v>
      </c>
    </row>
    <row r="147" spans="1:1" x14ac:dyDescent="0.25">
      <c r="A147">
        <v>5</v>
      </c>
    </row>
    <row r="148" spans="1:1" x14ac:dyDescent="0.25">
      <c r="A148">
        <v>5</v>
      </c>
    </row>
    <row r="149" spans="1:1" x14ac:dyDescent="0.25">
      <c r="A149">
        <v>5</v>
      </c>
    </row>
    <row r="150" spans="1:1" x14ac:dyDescent="0.25">
      <c r="A150">
        <v>5</v>
      </c>
    </row>
    <row r="151" spans="1:1" x14ac:dyDescent="0.25">
      <c r="A151">
        <v>5</v>
      </c>
    </row>
    <row r="152" spans="1:1" x14ac:dyDescent="0.25">
      <c r="A152">
        <v>5</v>
      </c>
    </row>
    <row r="153" spans="1:1" x14ac:dyDescent="0.25">
      <c r="A153">
        <v>5</v>
      </c>
    </row>
    <row r="154" spans="1:1" x14ac:dyDescent="0.25">
      <c r="A154">
        <v>5</v>
      </c>
    </row>
    <row r="155" spans="1:1" x14ac:dyDescent="0.25">
      <c r="A155">
        <v>5</v>
      </c>
    </row>
    <row r="156" spans="1:1" x14ac:dyDescent="0.25">
      <c r="A156">
        <v>5</v>
      </c>
    </row>
    <row r="157" spans="1:1" x14ac:dyDescent="0.25">
      <c r="A157">
        <v>5</v>
      </c>
    </row>
    <row r="158" spans="1:1" x14ac:dyDescent="0.25">
      <c r="A158">
        <v>5</v>
      </c>
    </row>
    <row r="159" spans="1:1" x14ac:dyDescent="0.25">
      <c r="A159">
        <v>5</v>
      </c>
    </row>
    <row r="160" spans="1:1" x14ac:dyDescent="0.25">
      <c r="A160">
        <v>5</v>
      </c>
    </row>
    <row r="161" spans="1:1" x14ac:dyDescent="0.25">
      <c r="A161">
        <v>5</v>
      </c>
    </row>
    <row r="162" spans="1:1" x14ac:dyDescent="0.25">
      <c r="A162">
        <v>5</v>
      </c>
    </row>
    <row r="163" spans="1:1" x14ac:dyDescent="0.25">
      <c r="A163">
        <v>5</v>
      </c>
    </row>
    <row r="164" spans="1:1" x14ac:dyDescent="0.25">
      <c r="A164">
        <v>5</v>
      </c>
    </row>
    <row r="165" spans="1:1" x14ac:dyDescent="0.25">
      <c r="A165">
        <v>5</v>
      </c>
    </row>
    <row r="166" spans="1:1" x14ac:dyDescent="0.25">
      <c r="A166">
        <v>5</v>
      </c>
    </row>
    <row r="167" spans="1:1" x14ac:dyDescent="0.25">
      <c r="A167">
        <v>5</v>
      </c>
    </row>
    <row r="168" spans="1:1" x14ac:dyDescent="0.25">
      <c r="A168">
        <v>5</v>
      </c>
    </row>
    <row r="169" spans="1:1" x14ac:dyDescent="0.25">
      <c r="A169">
        <v>5</v>
      </c>
    </row>
    <row r="170" spans="1:1" x14ac:dyDescent="0.25">
      <c r="A170">
        <v>5</v>
      </c>
    </row>
    <row r="171" spans="1:1" x14ac:dyDescent="0.25">
      <c r="A171">
        <v>5</v>
      </c>
    </row>
    <row r="172" spans="1:1" x14ac:dyDescent="0.25">
      <c r="A172">
        <v>5</v>
      </c>
    </row>
    <row r="173" spans="1:1" x14ac:dyDescent="0.25">
      <c r="A173">
        <v>5</v>
      </c>
    </row>
    <row r="174" spans="1:1" x14ac:dyDescent="0.25">
      <c r="A174">
        <v>5</v>
      </c>
    </row>
    <row r="175" spans="1:1" x14ac:dyDescent="0.25">
      <c r="A175">
        <v>5</v>
      </c>
    </row>
    <row r="176" spans="1:1" x14ac:dyDescent="0.25">
      <c r="A176">
        <v>5</v>
      </c>
    </row>
    <row r="177" spans="1:1" x14ac:dyDescent="0.25">
      <c r="A177">
        <v>5</v>
      </c>
    </row>
    <row r="178" spans="1:1" x14ac:dyDescent="0.25">
      <c r="A178">
        <v>5</v>
      </c>
    </row>
    <row r="179" spans="1:1" x14ac:dyDescent="0.25">
      <c r="A179">
        <v>5</v>
      </c>
    </row>
    <row r="180" spans="1:1" x14ac:dyDescent="0.25">
      <c r="A180">
        <v>5</v>
      </c>
    </row>
    <row r="181" spans="1:1" x14ac:dyDescent="0.25">
      <c r="A181">
        <v>5</v>
      </c>
    </row>
    <row r="182" spans="1:1" x14ac:dyDescent="0.25">
      <c r="A182">
        <v>5</v>
      </c>
    </row>
    <row r="183" spans="1:1" x14ac:dyDescent="0.25">
      <c r="A183">
        <v>5</v>
      </c>
    </row>
    <row r="184" spans="1:1" x14ac:dyDescent="0.25">
      <c r="A184">
        <v>5</v>
      </c>
    </row>
    <row r="185" spans="1:1" x14ac:dyDescent="0.25">
      <c r="A185">
        <v>5</v>
      </c>
    </row>
    <row r="186" spans="1:1" x14ac:dyDescent="0.25">
      <c r="A186">
        <v>5</v>
      </c>
    </row>
    <row r="187" spans="1:1" x14ac:dyDescent="0.25">
      <c r="A187">
        <v>5</v>
      </c>
    </row>
    <row r="188" spans="1:1" x14ac:dyDescent="0.25">
      <c r="A188">
        <v>5</v>
      </c>
    </row>
    <row r="189" spans="1:1" x14ac:dyDescent="0.25">
      <c r="A189">
        <v>5</v>
      </c>
    </row>
    <row r="190" spans="1:1" x14ac:dyDescent="0.25">
      <c r="A190">
        <v>5</v>
      </c>
    </row>
    <row r="191" spans="1:1" x14ac:dyDescent="0.25">
      <c r="A191">
        <v>5</v>
      </c>
    </row>
    <row r="192" spans="1:1" x14ac:dyDescent="0.25">
      <c r="A192">
        <v>5</v>
      </c>
    </row>
    <row r="193" spans="1:1" x14ac:dyDescent="0.25">
      <c r="A193">
        <v>5</v>
      </c>
    </row>
    <row r="194" spans="1:1" x14ac:dyDescent="0.25">
      <c r="A194">
        <v>5</v>
      </c>
    </row>
    <row r="195" spans="1:1" x14ac:dyDescent="0.25">
      <c r="A195">
        <v>5</v>
      </c>
    </row>
    <row r="196" spans="1:1" x14ac:dyDescent="0.25">
      <c r="A196">
        <v>5</v>
      </c>
    </row>
    <row r="197" spans="1:1" x14ac:dyDescent="0.25">
      <c r="A197">
        <v>5</v>
      </c>
    </row>
    <row r="198" spans="1:1" x14ac:dyDescent="0.25">
      <c r="A198">
        <v>5</v>
      </c>
    </row>
    <row r="199" spans="1:1" x14ac:dyDescent="0.25">
      <c r="A199">
        <v>5</v>
      </c>
    </row>
    <row r="200" spans="1:1" x14ac:dyDescent="0.25">
      <c r="A200">
        <v>5</v>
      </c>
    </row>
    <row r="201" spans="1:1" x14ac:dyDescent="0.25">
      <c r="A201">
        <v>5</v>
      </c>
    </row>
    <row r="202" spans="1:1" x14ac:dyDescent="0.25">
      <c r="A202">
        <v>5</v>
      </c>
    </row>
    <row r="203" spans="1:1" x14ac:dyDescent="0.25">
      <c r="A203">
        <v>5</v>
      </c>
    </row>
    <row r="204" spans="1:1" x14ac:dyDescent="0.25">
      <c r="A204">
        <v>5</v>
      </c>
    </row>
    <row r="205" spans="1:1" x14ac:dyDescent="0.25">
      <c r="A205">
        <v>5</v>
      </c>
    </row>
    <row r="206" spans="1:1" x14ac:dyDescent="0.25">
      <c r="A206">
        <v>5</v>
      </c>
    </row>
    <row r="207" spans="1:1" x14ac:dyDescent="0.25">
      <c r="A207">
        <v>5</v>
      </c>
    </row>
    <row r="208" spans="1:1" x14ac:dyDescent="0.25">
      <c r="A208">
        <v>5</v>
      </c>
    </row>
    <row r="209" spans="1:1" x14ac:dyDescent="0.25">
      <c r="A209">
        <v>5</v>
      </c>
    </row>
    <row r="210" spans="1:1" x14ac:dyDescent="0.25">
      <c r="A210">
        <v>5</v>
      </c>
    </row>
    <row r="211" spans="1:1" x14ac:dyDescent="0.25">
      <c r="A211">
        <v>5</v>
      </c>
    </row>
    <row r="212" spans="1:1" x14ac:dyDescent="0.25">
      <c r="A212">
        <v>5</v>
      </c>
    </row>
    <row r="213" spans="1:1" x14ac:dyDescent="0.25">
      <c r="A213">
        <v>5</v>
      </c>
    </row>
    <row r="214" spans="1:1" x14ac:dyDescent="0.25">
      <c r="A214">
        <v>5</v>
      </c>
    </row>
    <row r="215" spans="1:1" x14ac:dyDescent="0.25">
      <c r="A215">
        <v>5</v>
      </c>
    </row>
    <row r="216" spans="1:1" x14ac:dyDescent="0.25">
      <c r="A216">
        <v>5</v>
      </c>
    </row>
    <row r="217" spans="1:1" x14ac:dyDescent="0.25">
      <c r="A217">
        <v>5</v>
      </c>
    </row>
    <row r="218" spans="1:1" x14ac:dyDescent="0.25">
      <c r="A218">
        <v>5</v>
      </c>
    </row>
    <row r="219" spans="1:1" x14ac:dyDescent="0.25">
      <c r="A219">
        <v>5</v>
      </c>
    </row>
    <row r="220" spans="1:1" x14ac:dyDescent="0.25">
      <c r="A220">
        <v>5</v>
      </c>
    </row>
    <row r="221" spans="1:1" x14ac:dyDescent="0.25">
      <c r="A221">
        <v>5</v>
      </c>
    </row>
    <row r="222" spans="1:1" x14ac:dyDescent="0.25">
      <c r="A222">
        <v>5</v>
      </c>
    </row>
    <row r="223" spans="1:1" x14ac:dyDescent="0.25">
      <c r="A223">
        <v>5</v>
      </c>
    </row>
    <row r="224" spans="1:1" x14ac:dyDescent="0.25">
      <c r="A224">
        <v>5</v>
      </c>
    </row>
    <row r="225" spans="1:1" x14ac:dyDescent="0.25">
      <c r="A225">
        <v>5</v>
      </c>
    </row>
    <row r="226" spans="1:1" x14ac:dyDescent="0.25">
      <c r="A226">
        <v>5</v>
      </c>
    </row>
    <row r="227" spans="1:1" x14ac:dyDescent="0.25">
      <c r="A227">
        <v>5</v>
      </c>
    </row>
    <row r="228" spans="1:1" x14ac:dyDescent="0.25">
      <c r="A228">
        <v>5</v>
      </c>
    </row>
    <row r="229" spans="1:1" x14ac:dyDescent="0.25">
      <c r="A229">
        <v>5</v>
      </c>
    </row>
    <row r="230" spans="1:1" x14ac:dyDescent="0.25">
      <c r="A230">
        <v>5</v>
      </c>
    </row>
    <row r="231" spans="1:1" x14ac:dyDescent="0.25">
      <c r="A231">
        <v>5</v>
      </c>
    </row>
    <row r="232" spans="1:1" x14ac:dyDescent="0.25">
      <c r="A232">
        <v>5</v>
      </c>
    </row>
    <row r="233" spans="1:1" x14ac:dyDescent="0.25">
      <c r="A233">
        <v>5</v>
      </c>
    </row>
    <row r="234" spans="1:1" x14ac:dyDescent="0.25">
      <c r="A234">
        <v>5</v>
      </c>
    </row>
    <row r="235" spans="1:1" x14ac:dyDescent="0.25">
      <c r="A235">
        <v>5</v>
      </c>
    </row>
    <row r="236" spans="1:1" x14ac:dyDescent="0.25">
      <c r="A236">
        <v>5</v>
      </c>
    </row>
    <row r="237" spans="1:1" x14ac:dyDescent="0.25">
      <c r="A237">
        <v>5</v>
      </c>
    </row>
    <row r="238" spans="1:1" x14ac:dyDescent="0.25">
      <c r="A238">
        <v>5</v>
      </c>
    </row>
    <row r="239" spans="1:1" x14ac:dyDescent="0.25">
      <c r="A239">
        <v>5</v>
      </c>
    </row>
    <row r="240" spans="1:1" x14ac:dyDescent="0.25">
      <c r="A240">
        <v>5</v>
      </c>
    </row>
    <row r="241" spans="1:1" x14ac:dyDescent="0.25">
      <c r="A241">
        <v>5</v>
      </c>
    </row>
    <row r="242" spans="1:1" x14ac:dyDescent="0.25">
      <c r="A242">
        <v>5</v>
      </c>
    </row>
    <row r="243" spans="1:1" x14ac:dyDescent="0.25">
      <c r="A243">
        <v>5</v>
      </c>
    </row>
    <row r="244" spans="1:1" x14ac:dyDescent="0.25">
      <c r="A244">
        <v>5</v>
      </c>
    </row>
    <row r="245" spans="1:1" x14ac:dyDescent="0.25">
      <c r="A245">
        <v>5</v>
      </c>
    </row>
    <row r="246" spans="1:1" x14ac:dyDescent="0.25">
      <c r="A246">
        <v>5</v>
      </c>
    </row>
    <row r="247" spans="1:1" x14ac:dyDescent="0.25">
      <c r="A247">
        <v>5</v>
      </c>
    </row>
    <row r="248" spans="1:1" x14ac:dyDescent="0.25">
      <c r="A248">
        <v>5</v>
      </c>
    </row>
    <row r="249" spans="1:1" x14ac:dyDescent="0.25">
      <c r="A249">
        <v>5</v>
      </c>
    </row>
    <row r="250" spans="1:1" x14ac:dyDescent="0.25">
      <c r="A250">
        <v>5</v>
      </c>
    </row>
    <row r="251" spans="1:1" x14ac:dyDescent="0.25">
      <c r="A251">
        <v>5</v>
      </c>
    </row>
    <row r="252" spans="1:1" x14ac:dyDescent="0.25">
      <c r="A252">
        <v>5</v>
      </c>
    </row>
    <row r="253" spans="1:1" x14ac:dyDescent="0.25">
      <c r="A253">
        <v>5</v>
      </c>
    </row>
    <row r="254" spans="1:1" x14ac:dyDescent="0.25">
      <c r="A254">
        <v>5</v>
      </c>
    </row>
    <row r="255" spans="1:1" x14ac:dyDescent="0.25">
      <c r="A255">
        <v>5</v>
      </c>
    </row>
    <row r="256" spans="1:1" x14ac:dyDescent="0.25">
      <c r="A256">
        <v>5</v>
      </c>
    </row>
    <row r="257" spans="1:1" x14ac:dyDescent="0.25">
      <c r="A257">
        <v>5</v>
      </c>
    </row>
    <row r="258" spans="1:1" x14ac:dyDescent="0.25">
      <c r="A258">
        <v>5</v>
      </c>
    </row>
    <row r="259" spans="1:1" x14ac:dyDescent="0.25">
      <c r="A259">
        <v>5</v>
      </c>
    </row>
    <row r="260" spans="1:1" x14ac:dyDescent="0.25">
      <c r="A260">
        <v>5</v>
      </c>
    </row>
    <row r="261" spans="1:1" x14ac:dyDescent="0.25">
      <c r="A261">
        <v>5</v>
      </c>
    </row>
    <row r="262" spans="1:1" x14ac:dyDescent="0.25">
      <c r="A262">
        <v>5</v>
      </c>
    </row>
    <row r="263" spans="1:1" x14ac:dyDescent="0.25">
      <c r="A263">
        <v>5</v>
      </c>
    </row>
    <row r="264" spans="1:1" x14ac:dyDescent="0.25">
      <c r="A264">
        <v>5</v>
      </c>
    </row>
    <row r="265" spans="1:1" x14ac:dyDescent="0.25">
      <c r="A265">
        <v>5</v>
      </c>
    </row>
    <row r="266" spans="1:1" x14ac:dyDescent="0.25">
      <c r="A266">
        <v>5</v>
      </c>
    </row>
    <row r="267" spans="1:1" x14ac:dyDescent="0.25">
      <c r="A267">
        <v>5</v>
      </c>
    </row>
    <row r="268" spans="1:1" x14ac:dyDescent="0.25">
      <c r="A268">
        <v>5</v>
      </c>
    </row>
    <row r="269" spans="1:1" x14ac:dyDescent="0.25">
      <c r="A269">
        <v>5</v>
      </c>
    </row>
    <row r="270" spans="1:1" x14ac:dyDescent="0.25">
      <c r="A270">
        <v>5</v>
      </c>
    </row>
    <row r="271" spans="1:1" x14ac:dyDescent="0.25">
      <c r="A271">
        <v>5</v>
      </c>
    </row>
    <row r="272" spans="1:1" x14ac:dyDescent="0.25">
      <c r="A272">
        <v>5</v>
      </c>
    </row>
    <row r="273" spans="1:1" x14ac:dyDescent="0.25">
      <c r="A273">
        <v>5</v>
      </c>
    </row>
    <row r="274" spans="1:1" x14ac:dyDescent="0.25">
      <c r="A274">
        <v>5</v>
      </c>
    </row>
    <row r="275" spans="1:1" x14ac:dyDescent="0.25">
      <c r="A275">
        <v>5</v>
      </c>
    </row>
    <row r="276" spans="1:1" x14ac:dyDescent="0.25">
      <c r="A276">
        <v>5</v>
      </c>
    </row>
    <row r="277" spans="1:1" x14ac:dyDescent="0.25">
      <c r="A277">
        <v>5</v>
      </c>
    </row>
    <row r="278" spans="1:1" x14ac:dyDescent="0.25">
      <c r="A278">
        <v>5</v>
      </c>
    </row>
    <row r="279" spans="1:1" x14ac:dyDescent="0.25">
      <c r="A279">
        <v>5</v>
      </c>
    </row>
    <row r="280" spans="1:1" x14ac:dyDescent="0.25">
      <c r="A280">
        <v>5</v>
      </c>
    </row>
    <row r="281" spans="1:1" x14ac:dyDescent="0.25">
      <c r="A281">
        <v>5</v>
      </c>
    </row>
    <row r="282" spans="1:1" x14ac:dyDescent="0.25">
      <c r="A282">
        <v>5</v>
      </c>
    </row>
    <row r="283" spans="1:1" x14ac:dyDescent="0.25">
      <c r="A283">
        <v>5</v>
      </c>
    </row>
    <row r="284" spans="1:1" x14ac:dyDescent="0.25">
      <c r="A284">
        <v>5</v>
      </c>
    </row>
    <row r="285" spans="1:1" x14ac:dyDescent="0.25">
      <c r="A285">
        <v>5</v>
      </c>
    </row>
    <row r="286" spans="1:1" x14ac:dyDescent="0.25">
      <c r="A286">
        <v>5</v>
      </c>
    </row>
    <row r="287" spans="1:1" x14ac:dyDescent="0.25">
      <c r="A287">
        <v>5</v>
      </c>
    </row>
    <row r="288" spans="1:1" x14ac:dyDescent="0.25">
      <c r="A288">
        <v>5</v>
      </c>
    </row>
    <row r="289" spans="1:1" x14ac:dyDescent="0.25">
      <c r="A289">
        <v>5</v>
      </c>
    </row>
    <row r="290" spans="1:1" x14ac:dyDescent="0.25">
      <c r="A290">
        <v>5</v>
      </c>
    </row>
    <row r="291" spans="1:1" x14ac:dyDescent="0.25">
      <c r="A291">
        <v>5</v>
      </c>
    </row>
    <row r="292" spans="1:1" x14ac:dyDescent="0.25">
      <c r="A292">
        <v>5</v>
      </c>
    </row>
    <row r="293" spans="1:1" x14ac:dyDescent="0.25">
      <c r="A293">
        <v>5</v>
      </c>
    </row>
    <row r="294" spans="1:1" x14ac:dyDescent="0.25">
      <c r="A294">
        <v>5</v>
      </c>
    </row>
    <row r="295" spans="1:1" x14ac:dyDescent="0.25">
      <c r="A295">
        <v>5</v>
      </c>
    </row>
    <row r="296" spans="1:1" x14ac:dyDescent="0.25">
      <c r="A296">
        <v>5</v>
      </c>
    </row>
    <row r="297" spans="1:1" x14ac:dyDescent="0.25">
      <c r="A297">
        <v>5</v>
      </c>
    </row>
    <row r="298" spans="1:1" x14ac:dyDescent="0.25">
      <c r="A298">
        <v>5</v>
      </c>
    </row>
    <row r="299" spans="1:1" x14ac:dyDescent="0.25">
      <c r="A299">
        <v>5</v>
      </c>
    </row>
    <row r="300" spans="1:1" x14ac:dyDescent="0.25">
      <c r="A300">
        <v>5</v>
      </c>
    </row>
    <row r="301" spans="1:1" x14ac:dyDescent="0.25">
      <c r="A301">
        <v>5</v>
      </c>
    </row>
    <row r="302" spans="1:1" x14ac:dyDescent="0.25">
      <c r="A302">
        <v>5</v>
      </c>
    </row>
    <row r="303" spans="1:1" x14ac:dyDescent="0.25">
      <c r="A303">
        <v>5</v>
      </c>
    </row>
    <row r="304" spans="1:1" x14ac:dyDescent="0.25">
      <c r="A304">
        <v>5</v>
      </c>
    </row>
    <row r="305" spans="1:1" x14ac:dyDescent="0.25">
      <c r="A305">
        <v>5</v>
      </c>
    </row>
    <row r="306" spans="1:1" x14ac:dyDescent="0.25">
      <c r="A306">
        <v>5</v>
      </c>
    </row>
    <row r="307" spans="1:1" x14ac:dyDescent="0.25">
      <c r="A307">
        <v>5</v>
      </c>
    </row>
    <row r="308" spans="1:1" x14ac:dyDescent="0.25">
      <c r="A308">
        <v>5</v>
      </c>
    </row>
    <row r="309" spans="1:1" x14ac:dyDescent="0.25">
      <c r="A309">
        <v>5</v>
      </c>
    </row>
    <row r="310" spans="1:1" x14ac:dyDescent="0.25">
      <c r="A310">
        <v>5</v>
      </c>
    </row>
    <row r="311" spans="1:1" x14ac:dyDescent="0.25">
      <c r="A311">
        <v>5</v>
      </c>
    </row>
    <row r="312" spans="1:1" x14ac:dyDescent="0.25">
      <c r="A312">
        <v>5</v>
      </c>
    </row>
    <row r="313" spans="1:1" x14ac:dyDescent="0.25">
      <c r="A313">
        <v>5</v>
      </c>
    </row>
    <row r="314" spans="1:1" x14ac:dyDescent="0.25">
      <c r="A314">
        <v>5</v>
      </c>
    </row>
    <row r="315" spans="1:1" x14ac:dyDescent="0.25">
      <c r="A315">
        <v>5</v>
      </c>
    </row>
    <row r="316" spans="1:1" x14ac:dyDescent="0.25">
      <c r="A316">
        <v>5</v>
      </c>
    </row>
    <row r="317" spans="1:1" x14ac:dyDescent="0.25">
      <c r="A317">
        <v>5</v>
      </c>
    </row>
    <row r="318" spans="1:1" x14ac:dyDescent="0.25">
      <c r="A318">
        <v>5</v>
      </c>
    </row>
    <row r="319" spans="1:1" x14ac:dyDescent="0.25">
      <c r="A319">
        <v>5</v>
      </c>
    </row>
    <row r="320" spans="1:1" x14ac:dyDescent="0.25">
      <c r="A320">
        <v>5</v>
      </c>
    </row>
    <row r="321" spans="1:1" x14ac:dyDescent="0.25">
      <c r="A321">
        <v>5</v>
      </c>
    </row>
    <row r="322" spans="1:1" x14ac:dyDescent="0.25">
      <c r="A322">
        <v>5</v>
      </c>
    </row>
    <row r="323" spans="1:1" x14ac:dyDescent="0.25">
      <c r="A323">
        <v>5</v>
      </c>
    </row>
    <row r="324" spans="1:1" x14ac:dyDescent="0.25">
      <c r="A324">
        <v>5</v>
      </c>
    </row>
    <row r="325" spans="1:1" x14ac:dyDescent="0.25">
      <c r="A325">
        <v>5</v>
      </c>
    </row>
    <row r="326" spans="1:1" x14ac:dyDescent="0.25">
      <c r="A326">
        <v>5</v>
      </c>
    </row>
    <row r="327" spans="1:1" x14ac:dyDescent="0.25">
      <c r="A327">
        <v>5</v>
      </c>
    </row>
    <row r="328" spans="1:1" x14ac:dyDescent="0.25">
      <c r="A328">
        <v>5</v>
      </c>
    </row>
    <row r="329" spans="1:1" x14ac:dyDescent="0.25">
      <c r="A329">
        <v>5</v>
      </c>
    </row>
    <row r="330" spans="1:1" x14ac:dyDescent="0.25">
      <c r="A330">
        <v>5</v>
      </c>
    </row>
    <row r="331" spans="1:1" x14ac:dyDescent="0.25">
      <c r="A331">
        <v>5</v>
      </c>
    </row>
    <row r="332" spans="1:1" x14ac:dyDescent="0.25">
      <c r="A332">
        <v>5</v>
      </c>
    </row>
    <row r="333" spans="1:1" x14ac:dyDescent="0.25">
      <c r="A333">
        <v>5</v>
      </c>
    </row>
    <row r="334" spans="1:1" x14ac:dyDescent="0.25">
      <c r="A334">
        <v>5</v>
      </c>
    </row>
    <row r="335" spans="1:1" x14ac:dyDescent="0.25">
      <c r="A335">
        <v>5</v>
      </c>
    </row>
    <row r="336" spans="1:1" x14ac:dyDescent="0.25">
      <c r="A336">
        <v>5</v>
      </c>
    </row>
    <row r="337" spans="1:1" x14ac:dyDescent="0.25">
      <c r="A337">
        <v>5</v>
      </c>
    </row>
    <row r="338" spans="1:1" x14ac:dyDescent="0.25">
      <c r="A338">
        <v>5</v>
      </c>
    </row>
    <row r="339" spans="1:1" x14ac:dyDescent="0.25">
      <c r="A339">
        <v>5</v>
      </c>
    </row>
    <row r="340" spans="1:1" x14ac:dyDescent="0.25">
      <c r="A340">
        <v>5</v>
      </c>
    </row>
    <row r="341" spans="1:1" x14ac:dyDescent="0.25">
      <c r="A341">
        <v>5</v>
      </c>
    </row>
    <row r="342" spans="1:1" x14ac:dyDescent="0.25">
      <c r="A342">
        <v>5</v>
      </c>
    </row>
    <row r="343" spans="1:1" x14ac:dyDescent="0.25">
      <c r="A343">
        <v>5</v>
      </c>
    </row>
    <row r="344" spans="1:1" x14ac:dyDescent="0.25">
      <c r="A344">
        <v>5</v>
      </c>
    </row>
    <row r="345" spans="1:1" x14ac:dyDescent="0.25">
      <c r="A345">
        <v>5</v>
      </c>
    </row>
    <row r="346" spans="1:1" x14ac:dyDescent="0.25">
      <c r="A346">
        <v>5</v>
      </c>
    </row>
    <row r="347" spans="1:1" x14ac:dyDescent="0.25">
      <c r="A347">
        <v>5</v>
      </c>
    </row>
    <row r="348" spans="1:1" x14ac:dyDescent="0.25">
      <c r="A348">
        <v>5</v>
      </c>
    </row>
    <row r="349" spans="1:1" x14ac:dyDescent="0.25">
      <c r="A349">
        <v>5</v>
      </c>
    </row>
    <row r="350" spans="1:1" x14ac:dyDescent="0.25">
      <c r="A350">
        <v>5</v>
      </c>
    </row>
    <row r="351" spans="1:1" x14ac:dyDescent="0.25">
      <c r="A351">
        <v>5</v>
      </c>
    </row>
    <row r="352" spans="1:1" x14ac:dyDescent="0.25">
      <c r="A352">
        <v>5</v>
      </c>
    </row>
    <row r="353" spans="1:1" x14ac:dyDescent="0.25">
      <c r="A353">
        <v>5</v>
      </c>
    </row>
    <row r="354" spans="1:1" x14ac:dyDescent="0.25">
      <c r="A354">
        <v>5</v>
      </c>
    </row>
    <row r="355" spans="1:1" x14ac:dyDescent="0.25">
      <c r="A355">
        <v>5</v>
      </c>
    </row>
    <row r="356" spans="1:1" x14ac:dyDescent="0.25">
      <c r="A356">
        <v>5</v>
      </c>
    </row>
    <row r="357" spans="1:1" x14ac:dyDescent="0.25">
      <c r="A357">
        <v>5</v>
      </c>
    </row>
    <row r="358" spans="1:1" x14ac:dyDescent="0.25">
      <c r="A358">
        <v>5</v>
      </c>
    </row>
    <row r="359" spans="1:1" x14ac:dyDescent="0.25">
      <c r="A359">
        <v>5</v>
      </c>
    </row>
    <row r="360" spans="1:1" x14ac:dyDescent="0.25">
      <c r="A360">
        <v>5</v>
      </c>
    </row>
    <row r="361" spans="1:1" x14ac:dyDescent="0.25">
      <c r="A361">
        <v>5</v>
      </c>
    </row>
    <row r="362" spans="1:1" x14ac:dyDescent="0.25">
      <c r="A362">
        <v>5</v>
      </c>
    </row>
    <row r="363" spans="1:1" x14ac:dyDescent="0.25">
      <c r="A363">
        <v>5</v>
      </c>
    </row>
    <row r="364" spans="1:1" x14ac:dyDescent="0.25">
      <c r="A364">
        <v>5</v>
      </c>
    </row>
    <row r="365" spans="1:1" x14ac:dyDescent="0.25">
      <c r="A365">
        <v>5</v>
      </c>
    </row>
    <row r="366" spans="1:1" x14ac:dyDescent="0.25">
      <c r="A366">
        <v>5</v>
      </c>
    </row>
    <row r="367" spans="1:1" x14ac:dyDescent="0.25">
      <c r="A367">
        <v>5</v>
      </c>
    </row>
    <row r="368" spans="1:1" x14ac:dyDescent="0.25">
      <c r="A368">
        <v>5</v>
      </c>
    </row>
    <row r="369" spans="1:1" x14ac:dyDescent="0.25">
      <c r="A369">
        <v>5</v>
      </c>
    </row>
    <row r="370" spans="1:1" x14ac:dyDescent="0.25">
      <c r="A370">
        <v>5</v>
      </c>
    </row>
    <row r="371" spans="1:1" x14ac:dyDescent="0.25">
      <c r="A371">
        <v>5</v>
      </c>
    </row>
    <row r="372" spans="1:1" x14ac:dyDescent="0.25">
      <c r="A372">
        <v>5</v>
      </c>
    </row>
    <row r="373" spans="1:1" x14ac:dyDescent="0.25">
      <c r="A373">
        <v>5</v>
      </c>
    </row>
    <row r="374" spans="1:1" x14ac:dyDescent="0.25">
      <c r="A374">
        <v>5</v>
      </c>
    </row>
    <row r="375" spans="1:1" x14ac:dyDescent="0.25">
      <c r="A375">
        <v>5</v>
      </c>
    </row>
    <row r="376" spans="1:1" x14ac:dyDescent="0.25">
      <c r="A376">
        <v>5</v>
      </c>
    </row>
    <row r="377" spans="1:1" x14ac:dyDescent="0.25">
      <c r="A377">
        <v>5</v>
      </c>
    </row>
    <row r="378" spans="1:1" x14ac:dyDescent="0.25">
      <c r="A378">
        <v>5</v>
      </c>
    </row>
    <row r="379" spans="1:1" x14ac:dyDescent="0.25">
      <c r="A379">
        <v>5</v>
      </c>
    </row>
    <row r="380" spans="1:1" x14ac:dyDescent="0.25">
      <c r="A380">
        <v>5</v>
      </c>
    </row>
    <row r="381" spans="1:1" x14ac:dyDescent="0.25">
      <c r="A381">
        <v>5</v>
      </c>
    </row>
    <row r="382" spans="1:1" x14ac:dyDescent="0.25">
      <c r="A382">
        <v>5</v>
      </c>
    </row>
    <row r="383" spans="1:1" x14ac:dyDescent="0.25">
      <c r="A383">
        <v>5</v>
      </c>
    </row>
    <row r="384" spans="1:1" x14ac:dyDescent="0.25">
      <c r="A384">
        <v>5</v>
      </c>
    </row>
    <row r="385" spans="1:1" x14ac:dyDescent="0.25">
      <c r="A385">
        <v>5</v>
      </c>
    </row>
    <row r="386" spans="1:1" x14ac:dyDescent="0.25">
      <c r="A386">
        <v>5</v>
      </c>
    </row>
    <row r="387" spans="1:1" x14ac:dyDescent="0.25">
      <c r="A387">
        <v>5</v>
      </c>
    </row>
    <row r="388" spans="1:1" x14ac:dyDescent="0.25">
      <c r="A388">
        <v>5</v>
      </c>
    </row>
    <row r="389" spans="1:1" x14ac:dyDescent="0.25">
      <c r="A389">
        <v>5</v>
      </c>
    </row>
    <row r="390" spans="1:1" x14ac:dyDescent="0.25">
      <c r="A390">
        <v>5</v>
      </c>
    </row>
    <row r="391" spans="1:1" x14ac:dyDescent="0.25">
      <c r="A391"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3.85546875" customWidth="1"/>
    <col min="2" max="2" width="17.42578125" customWidth="1"/>
    <col min="3" max="3" width="35.85546875" customWidth="1"/>
    <col min="4" max="4" width="23.85546875" customWidth="1"/>
    <col min="5" max="5" width="25.7109375" customWidth="1"/>
    <col min="9" max="9" width="20.28515625" customWidth="1"/>
  </cols>
  <sheetData>
    <row r="1" spans="1:9" ht="42.75" customHeight="1" x14ac:dyDescent="0.35">
      <c r="D1" s="26">
        <v>2009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3" sqref="I3"/>
    </sheetView>
  </sheetViews>
  <sheetFormatPr baseColWidth="10" defaultRowHeight="15" x14ac:dyDescent="0.25"/>
  <cols>
    <col min="1" max="1" width="19" customWidth="1"/>
    <col min="2" max="2" width="18.140625" customWidth="1"/>
    <col min="3" max="3" width="31.85546875" customWidth="1"/>
    <col min="4" max="4" width="20.7109375" customWidth="1"/>
    <col min="5" max="5" width="23.28515625" customWidth="1"/>
    <col min="9" max="9" width="20.140625" customWidth="1"/>
  </cols>
  <sheetData>
    <row r="1" spans="1:9" ht="42.75" customHeight="1" x14ac:dyDescent="0.35">
      <c r="D1" s="26">
        <v>2009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MODE(A3:A7,B3)</f>
        <v>5</v>
      </c>
      <c r="G3" s="31">
        <f>AVERAGE(A3:A7,B3)</f>
        <v>4.833333333333333</v>
      </c>
      <c r="H3">
        <f>MEDIAN(A3:A7,B3)</f>
        <v>5</v>
      </c>
      <c r="I3" s="31">
        <f>STDEVP(A3:A7,B3)</f>
        <v>0.37267799624996495</v>
      </c>
    </row>
    <row r="4" spans="1:9" x14ac:dyDescent="0.25">
      <c r="A4">
        <v>5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3.140625" customWidth="1"/>
    <col min="2" max="2" width="23.28515625" customWidth="1"/>
    <col min="3" max="3" width="29.85546875" customWidth="1"/>
    <col min="4" max="4" width="19.140625" customWidth="1"/>
    <col min="5" max="5" width="25.5703125" customWidth="1"/>
    <col min="9" max="9" width="21.85546875" customWidth="1"/>
  </cols>
  <sheetData>
    <row r="1" spans="1:9" ht="42.75" customHeight="1" x14ac:dyDescent="0.35">
      <c r="D1" s="26">
        <v>2010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19.42578125" customWidth="1"/>
    <col min="2" max="2" width="23.5703125" customWidth="1"/>
    <col min="3" max="3" width="31.28515625" customWidth="1"/>
    <col min="4" max="4" width="21.85546875" customWidth="1"/>
    <col min="5" max="5" width="22.85546875" customWidth="1"/>
    <col min="9" max="9" width="21.140625" customWidth="1"/>
  </cols>
  <sheetData>
    <row r="1" spans="1:9" ht="42.75" customHeight="1" x14ac:dyDescent="0.35">
      <c r="D1" s="26">
        <v>2011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0</v>
      </c>
      <c r="B3">
        <v>0</v>
      </c>
      <c r="C3">
        <v>0</v>
      </c>
      <c r="D3">
        <v>0</v>
      </c>
      <c r="E3">
        <v>0</v>
      </c>
      <c r="F3">
        <f>MODE(A3,B3,C3,D3,E3)</f>
        <v>0</v>
      </c>
      <c r="G3">
        <f>AVERAGE(A3,B3,C3,D3,E3)</f>
        <v>0</v>
      </c>
      <c r="H3">
        <f>MEDIAN(A3,B3,C3,D3,E3)</f>
        <v>0</v>
      </c>
      <c r="I3">
        <f>STDEVP(A3,B3,C3,D3,E3)</f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I3" sqref="I3"/>
    </sheetView>
  </sheetViews>
  <sheetFormatPr baseColWidth="10" defaultRowHeight="15" x14ac:dyDescent="0.25"/>
  <cols>
    <col min="1" max="1" width="18.140625" customWidth="1"/>
    <col min="2" max="2" width="19" customWidth="1"/>
    <col min="3" max="3" width="34" customWidth="1"/>
    <col min="4" max="4" width="22" customWidth="1"/>
    <col min="5" max="5" width="24.5703125" customWidth="1"/>
    <col min="9" max="9" width="21.85546875" customWidth="1"/>
  </cols>
  <sheetData>
    <row r="1" spans="1:9" ht="42.75" customHeight="1" x14ac:dyDescent="0.35">
      <c r="D1" s="26">
        <v>2012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0</v>
      </c>
      <c r="E3">
        <v>0</v>
      </c>
      <c r="F3">
        <f>MODE(A3:A42,B3:B5,C3:C5,D3,E3)</f>
        <v>5</v>
      </c>
      <c r="G3" s="31">
        <f>AVERAGE(A3:A42,B3:B5,C3:C5)</f>
        <v>4.8043478260869561</v>
      </c>
      <c r="H3">
        <f>MEDIAN(A3:A42,B3:B5,C3:C5)</f>
        <v>5</v>
      </c>
      <c r="I3" s="31">
        <f>STDEVP(A3:A42,B3:B5,C3:C5)</f>
        <v>0.5364766382283942</v>
      </c>
    </row>
    <row r="4" spans="1:9" x14ac:dyDescent="0.25">
      <c r="A4">
        <v>5</v>
      </c>
      <c r="B4">
        <v>4</v>
      </c>
      <c r="C4">
        <v>3</v>
      </c>
    </row>
    <row r="5" spans="1:9" x14ac:dyDescent="0.25">
      <c r="A5">
        <v>5</v>
      </c>
      <c r="B5">
        <v>4</v>
      </c>
      <c r="C5">
        <v>3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selection activeCell="D1" sqref="D1"/>
    </sheetView>
  </sheetViews>
  <sheetFormatPr baseColWidth="10" defaultRowHeight="15" x14ac:dyDescent="0.25"/>
  <cols>
    <col min="1" max="1" width="19.28515625" customWidth="1"/>
    <col min="2" max="2" width="17.42578125" customWidth="1"/>
    <col min="3" max="3" width="31.7109375" customWidth="1"/>
    <col min="4" max="4" width="30.5703125" customWidth="1"/>
    <col min="5" max="5" width="19.28515625" customWidth="1"/>
    <col min="9" max="9" width="23.28515625" customWidth="1"/>
  </cols>
  <sheetData>
    <row r="1" spans="1:9" ht="42.75" customHeight="1" x14ac:dyDescent="0.35">
      <c r="D1" s="26">
        <v>2013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2</v>
      </c>
      <c r="E3">
        <v>1</v>
      </c>
      <c r="F3">
        <f>MODE(A3:A224,B3:B18,C3:C7,D3:D10,E3:E5)</f>
        <v>5</v>
      </c>
      <c r="G3" s="31">
        <f>AVERAGE(A3:A224,B3:B18,C3:C7,D3:D10,E3:E4)</f>
        <v>4.7707509881422929</v>
      </c>
      <c r="H3">
        <f>MEDIAN(A3:A224,B3:B18,C3:C7,D3:D10,E3:E4)</f>
        <v>5</v>
      </c>
      <c r="I3" s="31">
        <f>STDEVP(A3:A224,B3:B18,C3:C7,D3:D10,E3:E4)</f>
        <v>0.70767547248490326</v>
      </c>
    </row>
    <row r="4" spans="1:9" x14ac:dyDescent="0.25">
      <c r="A4">
        <v>5</v>
      </c>
      <c r="B4">
        <v>4</v>
      </c>
      <c r="C4">
        <v>3</v>
      </c>
      <c r="D4">
        <v>2</v>
      </c>
      <c r="E4">
        <v>1</v>
      </c>
    </row>
    <row r="5" spans="1:9" x14ac:dyDescent="0.25">
      <c r="A5">
        <v>5</v>
      </c>
      <c r="B5">
        <v>4</v>
      </c>
      <c r="C5">
        <v>3</v>
      </c>
      <c r="D5">
        <v>2</v>
      </c>
    </row>
    <row r="6" spans="1:9" x14ac:dyDescent="0.25">
      <c r="A6">
        <v>5</v>
      </c>
      <c r="B6">
        <v>4</v>
      </c>
      <c r="C6">
        <v>3</v>
      </c>
      <c r="D6">
        <v>2</v>
      </c>
    </row>
    <row r="7" spans="1:9" x14ac:dyDescent="0.25">
      <c r="A7">
        <v>5</v>
      </c>
      <c r="B7">
        <v>4</v>
      </c>
      <c r="C7">
        <v>3</v>
      </c>
      <c r="D7">
        <v>2</v>
      </c>
    </row>
    <row r="8" spans="1:9" x14ac:dyDescent="0.25">
      <c r="A8">
        <v>5</v>
      </c>
      <c r="B8">
        <v>4</v>
      </c>
      <c r="D8">
        <v>2</v>
      </c>
    </row>
    <row r="9" spans="1:9" x14ac:dyDescent="0.25">
      <c r="A9">
        <v>5</v>
      </c>
      <c r="B9">
        <v>4</v>
      </c>
      <c r="D9">
        <v>2</v>
      </c>
    </row>
    <row r="10" spans="1:9" x14ac:dyDescent="0.25">
      <c r="A10">
        <v>5</v>
      </c>
      <c r="B10">
        <v>4</v>
      </c>
      <c r="D10">
        <v>2</v>
      </c>
    </row>
    <row r="11" spans="1:9" x14ac:dyDescent="0.25">
      <c r="A11">
        <v>5</v>
      </c>
      <c r="B11">
        <v>4</v>
      </c>
    </row>
    <row r="12" spans="1:9" x14ac:dyDescent="0.25">
      <c r="A12">
        <v>5</v>
      </c>
      <c r="B12">
        <v>4</v>
      </c>
    </row>
    <row r="13" spans="1:9" x14ac:dyDescent="0.25">
      <c r="A13">
        <v>5</v>
      </c>
      <c r="B13">
        <v>4</v>
      </c>
    </row>
    <row r="14" spans="1:9" x14ac:dyDescent="0.25">
      <c r="A14">
        <v>5</v>
      </c>
      <c r="B14">
        <v>4</v>
      </c>
    </row>
    <row r="15" spans="1:9" x14ac:dyDescent="0.25">
      <c r="A15">
        <v>5</v>
      </c>
      <c r="B15">
        <v>4</v>
      </c>
    </row>
    <row r="16" spans="1:9" x14ac:dyDescent="0.25">
      <c r="A16">
        <v>5</v>
      </c>
      <c r="B16">
        <v>4</v>
      </c>
    </row>
    <row r="17" spans="1:2" x14ac:dyDescent="0.25">
      <c r="A17">
        <v>5</v>
      </c>
      <c r="B17">
        <v>4</v>
      </c>
    </row>
    <row r="18" spans="1:2" x14ac:dyDescent="0.25">
      <c r="A18">
        <v>5</v>
      </c>
      <c r="B18">
        <v>4</v>
      </c>
    </row>
    <row r="19" spans="1:2" x14ac:dyDescent="0.25">
      <c r="A19">
        <v>5</v>
      </c>
    </row>
    <row r="20" spans="1:2" x14ac:dyDescent="0.25">
      <c r="A20">
        <v>5</v>
      </c>
    </row>
    <row r="21" spans="1:2" x14ac:dyDescent="0.25">
      <c r="A21">
        <v>5</v>
      </c>
    </row>
    <row r="22" spans="1:2" x14ac:dyDescent="0.25">
      <c r="A22">
        <v>5</v>
      </c>
    </row>
    <row r="23" spans="1:2" x14ac:dyDescent="0.25">
      <c r="A23">
        <v>5</v>
      </c>
    </row>
    <row r="24" spans="1:2" x14ac:dyDescent="0.25">
      <c r="A24">
        <v>5</v>
      </c>
    </row>
    <row r="25" spans="1:2" x14ac:dyDescent="0.25">
      <c r="A25">
        <v>5</v>
      </c>
    </row>
    <row r="26" spans="1:2" x14ac:dyDescent="0.25">
      <c r="A26">
        <v>5</v>
      </c>
    </row>
    <row r="27" spans="1:2" x14ac:dyDescent="0.25">
      <c r="A27">
        <v>5</v>
      </c>
    </row>
    <row r="28" spans="1:2" x14ac:dyDescent="0.25">
      <c r="A28">
        <v>5</v>
      </c>
    </row>
    <row r="29" spans="1:2" x14ac:dyDescent="0.25">
      <c r="A29">
        <v>5</v>
      </c>
    </row>
    <row r="30" spans="1:2" x14ac:dyDescent="0.25">
      <c r="A30">
        <v>5</v>
      </c>
    </row>
    <row r="31" spans="1:2" x14ac:dyDescent="0.25">
      <c r="A31">
        <v>5</v>
      </c>
    </row>
    <row r="32" spans="1:2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  <row r="137" spans="1:1" x14ac:dyDescent="0.25">
      <c r="A137">
        <v>5</v>
      </c>
    </row>
    <row r="138" spans="1:1" x14ac:dyDescent="0.25">
      <c r="A138">
        <v>5</v>
      </c>
    </row>
    <row r="139" spans="1:1" x14ac:dyDescent="0.25">
      <c r="A139">
        <v>5</v>
      </c>
    </row>
    <row r="140" spans="1:1" x14ac:dyDescent="0.25">
      <c r="A140">
        <v>5</v>
      </c>
    </row>
    <row r="141" spans="1:1" x14ac:dyDescent="0.25">
      <c r="A141">
        <v>5</v>
      </c>
    </row>
    <row r="142" spans="1:1" x14ac:dyDescent="0.25">
      <c r="A142">
        <v>5</v>
      </c>
    </row>
    <row r="143" spans="1:1" x14ac:dyDescent="0.25">
      <c r="A143">
        <v>5</v>
      </c>
    </row>
    <row r="144" spans="1:1" x14ac:dyDescent="0.25">
      <c r="A144">
        <v>5</v>
      </c>
    </row>
    <row r="145" spans="1:1" x14ac:dyDescent="0.25">
      <c r="A145">
        <v>5</v>
      </c>
    </row>
    <row r="146" spans="1:1" x14ac:dyDescent="0.25">
      <c r="A146">
        <v>5</v>
      </c>
    </row>
    <row r="147" spans="1:1" x14ac:dyDescent="0.25">
      <c r="A147">
        <v>5</v>
      </c>
    </row>
    <row r="148" spans="1:1" x14ac:dyDescent="0.25">
      <c r="A148">
        <v>5</v>
      </c>
    </row>
    <row r="149" spans="1:1" x14ac:dyDescent="0.25">
      <c r="A149">
        <v>5</v>
      </c>
    </row>
    <row r="150" spans="1:1" x14ac:dyDescent="0.25">
      <c r="A150">
        <v>5</v>
      </c>
    </row>
    <row r="151" spans="1:1" x14ac:dyDescent="0.25">
      <c r="A151">
        <v>5</v>
      </c>
    </row>
    <row r="152" spans="1:1" x14ac:dyDescent="0.25">
      <c r="A152">
        <v>5</v>
      </c>
    </row>
    <row r="153" spans="1:1" x14ac:dyDescent="0.25">
      <c r="A153">
        <v>5</v>
      </c>
    </row>
    <row r="154" spans="1:1" x14ac:dyDescent="0.25">
      <c r="A154">
        <v>5</v>
      </c>
    </row>
    <row r="155" spans="1:1" x14ac:dyDescent="0.25">
      <c r="A155">
        <v>5</v>
      </c>
    </row>
    <row r="156" spans="1:1" x14ac:dyDescent="0.25">
      <c r="A156">
        <v>5</v>
      </c>
    </row>
    <row r="157" spans="1:1" x14ac:dyDescent="0.25">
      <c r="A157">
        <v>5</v>
      </c>
    </row>
    <row r="158" spans="1:1" x14ac:dyDescent="0.25">
      <c r="A158">
        <v>5</v>
      </c>
    </row>
    <row r="159" spans="1:1" x14ac:dyDescent="0.25">
      <c r="A159">
        <v>5</v>
      </c>
    </row>
    <row r="160" spans="1:1" x14ac:dyDescent="0.25">
      <c r="A160">
        <v>5</v>
      </c>
    </row>
    <row r="161" spans="1:1" x14ac:dyDescent="0.25">
      <c r="A161">
        <v>5</v>
      </c>
    </row>
    <row r="162" spans="1:1" x14ac:dyDescent="0.25">
      <c r="A162">
        <v>5</v>
      </c>
    </row>
    <row r="163" spans="1:1" x14ac:dyDescent="0.25">
      <c r="A163">
        <v>5</v>
      </c>
    </row>
    <row r="164" spans="1:1" x14ac:dyDescent="0.25">
      <c r="A164">
        <v>5</v>
      </c>
    </row>
    <row r="165" spans="1:1" x14ac:dyDescent="0.25">
      <c r="A165">
        <v>5</v>
      </c>
    </row>
    <row r="166" spans="1:1" x14ac:dyDescent="0.25">
      <c r="A166">
        <v>5</v>
      </c>
    </row>
    <row r="167" spans="1:1" x14ac:dyDescent="0.25">
      <c r="A167">
        <v>5</v>
      </c>
    </row>
    <row r="168" spans="1:1" x14ac:dyDescent="0.25">
      <c r="A168">
        <v>5</v>
      </c>
    </row>
    <row r="169" spans="1:1" x14ac:dyDescent="0.25">
      <c r="A169">
        <v>5</v>
      </c>
    </row>
    <row r="170" spans="1:1" x14ac:dyDescent="0.25">
      <c r="A170">
        <v>5</v>
      </c>
    </row>
    <row r="171" spans="1:1" x14ac:dyDescent="0.25">
      <c r="A171">
        <v>5</v>
      </c>
    </row>
    <row r="172" spans="1:1" x14ac:dyDescent="0.25">
      <c r="A172">
        <v>5</v>
      </c>
    </row>
    <row r="173" spans="1:1" x14ac:dyDescent="0.25">
      <c r="A173">
        <v>5</v>
      </c>
    </row>
    <row r="174" spans="1:1" x14ac:dyDescent="0.25">
      <c r="A174">
        <v>5</v>
      </c>
    </row>
    <row r="175" spans="1:1" x14ac:dyDescent="0.25">
      <c r="A175">
        <v>5</v>
      </c>
    </row>
    <row r="176" spans="1:1" x14ac:dyDescent="0.25">
      <c r="A176">
        <v>5</v>
      </c>
    </row>
    <row r="177" spans="1:1" x14ac:dyDescent="0.25">
      <c r="A177">
        <v>5</v>
      </c>
    </row>
    <row r="178" spans="1:1" x14ac:dyDescent="0.25">
      <c r="A178">
        <v>5</v>
      </c>
    </row>
    <row r="179" spans="1:1" x14ac:dyDescent="0.25">
      <c r="A179">
        <v>5</v>
      </c>
    </row>
    <row r="180" spans="1:1" x14ac:dyDescent="0.25">
      <c r="A180">
        <v>5</v>
      </c>
    </row>
    <row r="181" spans="1:1" x14ac:dyDescent="0.25">
      <c r="A181">
        <v>5</v>
      </c>
    </row>
    <row r="182" spans="1:1" x14ac:dyDescent="0.25">
      <c r="A182">
        <v>5</v>
      </c>
    </row>
    <row r="183" spans="1:1" x14ac:dyDescent="0.25">
      <c r="A183">
        <v>5</v>
      </c>
    </row>
    <row r="184" spans="1:1" x14ac:dyDescent="0.25">
      <c r="A184">
        <v>5</v>
      </c>
    </row>
    <row r="185" spans="1:1" x14ac:dyDescent="0.25">
      <c r="A185">
        <v>5</v>
      </c>
    </row>
    <row r="186" spans="1:1" x14ac:dyDescent="0.25">
      <c r="A186">
        <v>5</v>
      </c>
    </row>
    <row r="187" spans="1:1" x14ac:dyDescent="0.25">
      <c r="A187">
        <v>5</v>
      </c>
    </row>
    <row r="188" spans="1:1" x14ac:dyDescent="0.25">
      <c r="A188">
        <v>5</v>
      </c>
    </row>
    <row r="189" spans="1:1" x14ac:dyDescent="0.25">
      <c r="A189">
        <v>5</v>
      </c>
    </row>
    <row r="190" spans="1:1" x14ac:dyDescent="0.25">
      <c r="A190">
        <v>5</v>
      </c>
    </row>
    <row r="191" spans="1:1" x14ac:dyDescent="0.25">
      <c r="A191">
        <v>5</v>
      </c>
    </row>
    <row r="192" spans="1:1" x14ac:dyDescent="0.25">
      <c r="A192">
        <v>5</v>
      </c>
    </row>
    <row r="193" spans="1:1" x14ac:dyDescent="0.25">
      <c r="A193">
        <v>5</v>
      </c>
    </row>
    <row r="194" spans="1:1" x14ac:dyDescent="0.25">
      <c r="A194">
        <v>5</v>
      </c>
    </row>
    <row r="195" spans="1:1" x14ac:dyDescent="0.25">
      <c r="A195">
        <v>5</v>
      </c>
    </row>
    <row r="196" spans="1:1" x14ac:dyDescent="0.25">
      <c r="A196">
        <v>5</v>
      </c>
    </row>
    <row r="197" spans="1:1" x14ac:dyDescent="0.25">
      <c r="A197">
        <v>5</v>
      </c>
    </row>
    <row r="198" spans="1:1" x14ac:dyDescent="0.25">
      <c r="A198">
        <v>5</v>
      </c>
    </row>
    <row r="199" spans="1:1" x14ac:dyDescent="0.25">
      <c r="A199">
        <v>5</v>
      </c>
    </row>
    <row r="200" spans="1:1" x14ac:dyDescent="0.25">
      <c r="A200">
        <v>5</v>
      </c>
    </row>
    <row r="201" spans="1:1" x14ac:dyDescent="0.25">
      <c r="A201">
        <v>5</v>
      </c>
    </row>
    <row r="202" spans="1:1" x14ac:dyDescent="0.25">
      <c r="A202">
        <v>5</v>
      </c>
    </row>
    <row r="203" spans="1:1" x14ac:dyDescent="0.25">
      <c r="A203">
        <v>5</v>
      </c>
    </row>
    <row r="204" spans="1:1" x14ac:dyDescent="0.25">
      <c r="A204">
        <v>5</v>
      </c>
    </row>
    <row r="205" spans="1:1" x14ac:dyDescent="0.25">
      <c r="A205">
        <v>5</v>
      </c>
    </row>
    <row r="206" spans="1:1" x14ac:dyDescent="0.25">
      <c r="A206">
        <v>5</v>
      </c>
    </row>
    <row r="207" spans="1:1" x14ac:dyDescent="0.25">
      <c r="A207">
        <v>5</v>
      </c>
    </row>
    <row r="208" spans="1:1" x14ac:dyDescent="0.25">
      <c r="A208">
        <v>5</v>
      </c>
    </row>
    <row r="209" spans="1:1" x14ac:dyDescent="0.25">
      <c r="A209">
        <v>5</v>
      </c>
    </row>
    <row r="210" spans="1:1" x14ac:dyDescent="0.25">
      <c r="A210">
        <v>5</v>
      </c>
    </row>
    <row r="211" spans="1:1" x14ac:dyDescent="0.25">
      <c r="A211">
        <v>5</v>
      </c>
    </row>
    <row r="212" spans="1:1" x14ac:dyDescent="0.25">
      <c r="A212">
        <v>5</v>
      </c>
    </row>
    <row r="213" spans="1:1" x14ac:dyDescent="0.25">
      <c r="A213">
        <v>5</v>
      </c>
    </row>
    <row r="214" spans="1:1" x14ac:dyDescent="0.25">
      <c r="A214">
        <v>5</v>
      </c>
    </row>
    <row r="215" spans="1:1" x14ac:dyDescent="0.25">
      <c r="A215">
        <v>5</v>
      </c>
    </row>
    <row r="216" spans="1:1" x14ac:dyDescent="0.25">
      <c r="A216">
        <v>5</v>
      </c>
    </row>
    <row r="217" spans="1:1" x14ac:dyDescent="0.25">
      <c r="A217">
        <v>5</v>
      </c>
    </row>
    <row r="218" spans="1:1" x14ac:dyDescent="0.25">
      <c r="A218">
        <v>5</v>
      </c>
    </row>
    <row r="219" spans="1:1" x14ac:dyDescent="0.25">
      <c r="A219">
        <v>5</v>
      </c>
    </row>
    <row r="220" spans="1:1" x14ac:dyDescent="0.25">
      <c r="A220">
        <v>5</v>
      </c>
    </row>
    <row r="221" spans="1:1" x14ac:dyDescent="0.25">
      <c r="A221">
        <v>5</v>
      </c>
    </row>
    <row r="222" spans="1:1" x14ac:dyDescent="0.25">
      <c r="A222">
        <v>5</v>
      </c>
    </row>
    <row r="223" spans="1:1" x14ac:dyDescent="0.25">
      <c r="A223">
        <v>5</v>
      </c>
    </row>
    <row r="224" spans="1:1" x14ac:dyDescent="0.25">
      <c r="A224"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D1" sqref="D1"/>
    </sheetView>
  </sheetViews>
  <sheetFormatPr baseColWidth="10" defaultRowHeight="15" x14ac:dyDescent="0.25"/>
  <cols>
    <col min="1" max="1" width="18.7109375" customWidth="1"/>
    <col min="2" max="2" width="17.42578125" customWidth="1"/>
    <col min="3" max="3" width="32.28515625" customWidth="1"/>
    <col min="4" max="4" width="22.5703125" customWidth="1"/>
    <col min="5" max="5" width="25.28515625" customWidth="1"/>
    <col min="9" max="9" width="19.5703125" customWidth="1"/>
  </cols>
  <sheetData>
    <row r="1" spans="1:9" ht="42.75" customHeight="1" x14ac:dyDescent="0.35">
      <c r="D1" s="26">
        <v>2014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C3">
        <v>3</v>
      </c>
      <c r="D3">
        <v>2</v>
      </c>
      <c r="E3">
        <v>1</v>
      </c>
      <c r="F3">
        <f>MODE(A3:A200,B3:B17,C3:C9,D3:D6,E3:E6)</f>
        <v>5</v>
      </c>
      <c r="G3" s="31">
        <f>AVERAGE(A3:A200,B3:B17,C3:C9,D3:D6,E3:E5)</f>
        <v>4.7665198237885464</v>
      </c>
      <c r="H3">
        <f>MEDIAN(A3:A200,B3:B17,C3:C9,D3:D6,E3:E5)</f>
        <v>5</v>
      </c>
      <c r="I3" s="31">
        <f>STDEVP(A3:A200,B3:B17,C3:C9,D3:D6,E3:E5)</f>
        <v>0.71060423088737301</v>
      </c>
    </row>
    <row r="4" spans="1:9" x14ac:dyDescent="0.25">
      <c r="A4">
        <v>5</v>
      </c>
      <c r="B4">
        <v>4</v>
      </c>
      <c r="C4">
        <v>3</v>
      </c>
      <c r="D4">
        <v>2</v>
      </c>
      <c r="E4">
        <v>1</v>
      </c>
    </row>
    <row r="5" spans="1:9" x14ac:dyDescent="0.25">
      <c r="A5">
        <v>5</v>
      </c>
      <c r="B5">
        <v>4</v>
      </c>
      <c r="C5">
        <v>3</v>
      </c>
      <c r="D5">
        <v>2</v>
      </c>
      <c r="E5">
        <v>1</v>
      </c>
    </row>
    <row r="6" spans="1:9" x14ac:dyDescent="0.25">
      <c r="A6">
        <v>5</v>
      </c>
      <c r="B6">
        <v>4</v>
      </c>
      <c r="C6">
        <v>3</v>
      </c>
      <c r="D6">
        <v>2</v>
      </c>
    </row>
    <row r="7" spans="1:9" x14ac:dyDescent="0.25">
      <c r="A7">
        <v>5</v>
      </c>
      <c r="B7">
        <v>4</v>
      </c>
      <c r="C7">
        <v>3</v>
      </c>
    </row>
    <row r="8" spans="1:9" x14ac:dyDescent="0.25">
      <c r="A8">
        <v>5</v>
      </c>
      <c r="B8">
        <v>4</v>
      </c>
      <c r="C8">
        <v>3</v>
      </c>
    </row>
    <row r="9" spans="1:9" x14ac:dyDescent="0.25">
      <c r="A9">
        <v>5</v>
      </c>
      <c r="B9">
        <v>4</v>
      </c>
      <c r="C9">
        <v>3</v>
      </c>
    </row>
    <row r="10" spans="1:9" x14ac:dyDescent="0.25">
      <c r="A10">
        <v>5</v>
      </c>
      <c r="B10">
        <v>4</v>
      </c>
    </row>
    <row r="11" spans="1:9" x14ac:dyDescent="0.25">
      <c r="A11">
        <v>5</v>
      </c>
      <c r="B11">
        <v>4</v>
      </c>
    </row>
    <row r="12" spans="1:9" x14ac:dyDescent="0.25">
      <c r="A12">
        <v>5</v>
      </c>
      <c r="B12">
        <v>4</v>
      </c>
    </row>
    <row r="13" spans="1:9" x14ac:dyDescent="0.25">
      <c r="A13">
        <v>5</v>
      </c>
      <c r="B13">
        <v>4</v>
      </c>
    </row>
    <row r="14" spans="1:9" x14ac:dyDescent="0.25">
      <c r="A14">
        <v>5</v>
      </c>
      <c r="B14">
        <v>4</v>
      </c>
    </row>
    <row r="15" spans="1:9" x14ac:dyDescent="0.25">
      <c r="A15">
        <v>5</v>
      </c>
      <c r="B15">
        <v>4</v>
      </c>
    </row>
    <row r="16" spans="1:9" x14ac:dyDescent="0.25">
      <c r="A16">
        <v>5</v>
      </c>
      <c r="B16">
        <v>4</v>
      </c>
    </row>
    <row r="17" spans="1:2" x14ac:dyDescent="0.25">
      <c r="A17">
        <v>5</v>
      </c>
      <c r="B17">
        <v>4</v>
      </c>
    </row>
    <row r="18" spans="1:2" x14ac:dyDescent="0.25">
      <c r="A18">
        <v>5</v>
      </c>
    </row>
    <row r="19" spans="1:2" x14ac:dyDescent="0.25">
      <c r="A19">
        <v>5</v>
      </c>
    </row>
    <row r="20" spans="1:2" x14ac:dyDescent="0.25">
      <c r="A20">
        <v>5</v>
      </c>
    </row>
    <row r="21" spans="1:2" x14ac:dyDescent="0.25">
      <c r="A21">
        <v>5</v>
      </c>
    </row>
    <row r="22" spans="1:2" x14ac:dyDescent="0.25">
      <c r="A22">
        <v>5</v>
      </c>
    </row>
    <row r="23" spans="1:2" x14ac:dyDescent="0.25">
      <c r="A23">
        <v>5</v>
      </c>
    </row>
    <row r="24" spans="1:2" x14ac:dyDescent="0.25">
      <c r="A24">
        <v>5</v>
      </c>
    </row>
    <row r="25" spans="1:2" x14ac:dyDescent="0.25">
      <c r="A25">
        <v>5</v>
      </c>
    </row>
    <row r="26" spans="1:2" x14ac:dyDescent="0.25">
      <c r="A26">
        <v>5</v>
      </c>
    </row>
    <row r="27" spans="1:2" x14ac:dyDescent="0.25">
      <c r="A27">
        <v>5</v>
      </c>
    </row>
    <row r="28" spans="1:2" x14ac:dyDescent="0.25">
      <c r="A28">
        <v>5</v>
      </c>
    </row>
    <row r="29" spans="1:2" x14ac:dyDescent="0.25">
      <c r="A29">
        <v>5</v>
      </c>
    </row>
    <row r="30" spans="1:2" x14ac:dyDescent="0.25">
      <c r="A30">
        <v>5</v>
      </c>
    </row>
    <row r="31" spans="1:2" x14ac:dyDescent="0.25">
      <c r="A31">
        <v>5</v>
      </c>
    </row>
    <row r="32" spans="1:2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  <row r="37" spans="1:1" x14ac:dyDescent="0.25">
      <c r="A37">
        <v>5</v>
      </c>
    </row>
    <row r="38" spans="1:1" x14ac:dyDescent="0.25">
      <c r="A38">
        <v>5</v>
      </c>
    </row>
    <row r="39" spans="1:1" x14ac:dyDescent="0.25">
      <c r="A39">
        <v>5</v>
      </c>
    </row>
    <row r="40" spans="1:1" x14ac:dyDescent="0.25">
      <c r="A40">
        <v>5</v>
      </c>
    </row>
    <row r="41" spans="1:1" x14ac:dyDescent="0.25">
      <c r="A41">
        <v>5</v>
      </c>
    </row>
    <row r="42" spans="1:1" x14ac:dyDescent="0.25">
      <c r="A42">
        <v>5</v>
      </c>
    </row>
    <row r="43" spans="1:1" x14ac:dyDescent="0.25">
      <c r="A43">
        <v>5</v>
      </c>
    </row>
    <row r="44" spans="1:1" x14ac:dyDescent="0.25">
      <c r="A44">
        <v>5</v>
      </c>
    </row>
    <row r="45" spans="1:1" x14ac:dyDescent="0.25">
      <c r="A45">
        <v>5</v>
      </c>
    </row>
    <row r="46" spans="1:1" x14ac:dyDescent="0.25">
      <c r="A46">
        <v>5</v>
      </c>
    </row>
    <row r="47" spans="1:1" x14ac:dyDescent="0.25">
      <c r="A47">
        <v>5</v>
      </c>
    </row>
    <row r="48" spans="1:1" x14ac:dyDescent="0.25">
      <c r="A48">
        <v>5</v>
      </c>
    </row>
    <row r="49" spans="1:1" x14ac:dyDescent="0.25">
      <c r="A49">
        <v>5</v>
      </c>
    </row>
    <row r="50" spans="1:1" x14ac:dyDescent="0.25">
      <c r="A50">
        <v>5</v>
      </c>
    </row>
    <row r="51" spans="1:1" x14ac:dyDescent="0.25">
      <c r="A51">
        <v>5</v>
      </c>
    </row>
    <row r="52" spans="1:1" x14ac:dyDescent="0.25">
      <c r="A52">
        <v>5</v>
      </c>
    </row>
    <row r="53" spans="1:1" x14ac:dyDescent="0.25">
      <c r="A53">
        <v>5</v>
      </c>
    </row>
    <row r="54" spans="1:1" x14ac:dyDescent="0.25">
      <c r="A54">
        <v>5</v>
      </c>
    </row>
    <row r="55" spans="1:1" x14ac:dyDescent="0.25">
      <c r="A55">
        <v>5</v>
      </c>
    </row>
    <row r="56" spans="1:1" x14ac:dyDescent="0.25">
      <c r="A56">
        <v>5</v>
      </c>
    </row>
    <row r="57" spans="1:1" x14ac:dyDescent="0.25">
      <c r="A57">
        <v>5</v>
      </c>
    </row>
    <row r="58" spans="1:1" x14ac:dyDescent="0.25">
      <c r="A58">
        <v>5</v>
      </c>
    </row>
    <row r="59" spans="1:1" x14ac:dyDescent="0.25">
      <c r="A59">
        <v>5</v>
      </c>
    </row>
    <row r="60" spans="1:1" x14ac:dyDescent="0.25">
      <c r="A60">
        <v>5</v>
      </c>
    </row>
    <row r="61" spans="1:1" x14ac:dyDescent="0.25">
      <c r="A61">
        <v>5</v>
      </c>
    </row>
    <row r="62" spans="1:1" x14ac:dyDescent="0.25">
      <c r="A62">
        <v>5</v>
      </c>
    </row>
    <row r="63" spans="1:1" x14ac:dyDescent="0.25">
      <c r="A63">
        <v>5</v>
      </c>
    </row>
    <row r="64" spans="1:1" x14ac:dyDescent="0.25">
      <c r="A64">
        <v>5</v>
      </c>
    </row>
    <row r="65" spans="1:1" x14ac:dyDescent="0.25">
      <c r="A65">
        <v>5</v>
      </c>
    </row>
    <row r="66" spans="1:1" x14ac:dyDescent="0.25">
      <c r="A66">
        <v>5</v>
      </c>
    </row>
    <row r="67" spans="1:1" x14ac:dyDescent="0.25">
      <c r="A67">
        <v>5</v>
      </c>
    </row>
    <row r="68" spans="1:1" x14ac:dyDescent="0.25">
      <c r="A68">
        <v>5</v>
      </c>
    </row>
    <row r="69" spans="1:1" x14ac:dyDescent="0.25">
      <c r="A69">
        <v>5</v>
      </c>
    </row>
    <row r="70" spans="1:1" x14ac:dyDescent="0.25">
      <c r="A70">
        <v>5</v>
      </c>
    </row>
    <row r="71" spans="1:1" x14ac:dyDescent="0.25">
      <c r="A71">
        <v>5</v>
      </c>
    </row>
    <row r="72" spans="1:1" x14ac:dyDescent="0.25">
      <c r="A72">
        <v>5</v>
      </c>
    </row>
    <row r="73" spans="1:1" x14ac:dyDescent="0.25">
      <c r="A73">
        <v>5</v>
      </c>
    </row>
    <row r="74" spans="1:1" x14ac:dyDescent="0.25">
      <c r="A74">
        <v>5</v>
      </c>
    </row>
    <row r="75" spans="1:1" x14ac:dyDescent="0.25">
      <c r="A75">
        <v>5</v>
      </c>
    </row>
    <row r="76" spans="1:1" x14ac:dyDescent="0.25">
      <c r="A76">
        <v>5</v>
      </c>
    </row>
    <row r="77" spans="1:1" x14ac:dyDescent="0.25">
      <c r="A77">
        <v>5</v>
      </c>
    </row>
    <row r="78" spans="1:1" x14ac:dyDescent="0.25">
      <c r="A78">
        <v>5</v>
      </c>
    </row>
    <row r="79" spans="1:1" x14ac:dyDescent="0.25">
      <c r="A79">
        <v>5</v>
      </c>
    </row>
    <row r="80" spans="1:1" x14ac:dyDescent="0.25">
      <c r="A80">
        <v>5</v>
      </c>
    </row>
    <row r="81" spans="1:1" x14ac:dyDescent="0.25">
      <c r="A81">
        <v>5</v>
      </c>
    </row>
    <row r="82" spans="1:1" x14ac:dyDescent="0.25">
      <c r="A82">
        <v>5</v>
      </c>
    </row>
    <row r="83" spans="1:1" x14ac:dyDescent="0.25">
      <c r="A83">
        <v>5</v>
      </c>
    </row>
    <row r="84" spans="1:1" x14ac:dyDescent="0.25">
      <c r="A84">
        <v>5</v>
      </c>
    </row>
    <row r="85" spans="1:1" x14ac:dyDescent="0.25">
      <c r="A85">
        <v>5</v>
      </c>
    </row>
    <row r="86" spans="1:1" x14ac:dyDescent="0.25">
      <c r="A86">
        <v>5</v>
      </c>
    </row>
    <row r="87" spans="1:1" x14ac:dyDescent="0.25">
      <c r="A87">
        <v>5</v>
      </c>
    </row>
    <row r="88" spans="1:1" x14ac:dyDescent="0.25">
      <c r="A88">
        <v>5</v>
      </c>
    </row>
    <row r="89" spans="1:1" x14ac:dyDescent="0.25">
      <c r="A89">
        <v>5</v>
      </c>
    </row>
    <row r="90" spans="1:1" x14ac:dyDescent="0.25">
      <c r="A90">
        <v>5</v>
      </c>
    </row>
    <row r="91" spans="1:1" x14ac:dyDescent="0.25">
      <c r="A91">
        <v>5</v>
      </c>
    </row>
    <row r="92" spans="1:1" x14ac:dyDescent="0.25">
      <c r="A92">
        <v>5</v>
      </c>
    </row>
    <row r="93" spans="1:1" x14ac:dyDescent="0.25">
      <c r="A93">
        <v>5</v>
      </c>
    </row>
    <row r="94" spans="1:1" x14ac:dyDescent="0.25">
      <c r="A94">
        <v>5</v>
      </c>
    </row>
    <row r="95" spans="1:1" x14ac:dyDescent="0.25">
      <c r="A95">
        <v>5</v>
      </c>
    </row>
    <row r="96" spans="1:1" x14ac:dyDescent="0.25">
      <c r="A96">
        <v>5</v>
      </c>
    </row>
    <row r="97" spans="1:1" x14ac:dyDescent="0.25">
      <c r="A97">
        <v>5</v>
      </c>
    </row>
    <row r="98" spans="1:1" x14ac:dyDescent="0.25">
      <c r="A98">
        <v>5</v>
      </c>
    </row>
    <row r="99" spans="1:1" x14ac:dyDescent="0.25">
      <c r="A99">
        <v>5</v>
      </c>
    </row>
    <row r="100" spans="1:1" x14ac:dyDescent="0.25">
      <c r="A100">
        <v>5</v>
      </c>
    </row>
    <row r="101" spans="1:1" x14ac:dyDescent="0.25">
      <c r="A101">
        <v>5</v>
      </c>
    </row>
    <row r="102" spans="1:1" x14ac:dyDescent="0.25">
      <c r="A102">
        <v>5</v>
      </c>
    </row>
    <row r="103" spans="1:1" x14ac:dyDescent="0.25">
      <c r="A103">
        <v>5</v>
      </c>
    </row>
    <row r="104" spans="1:1" x14ac:dyDescent="0.25">
      <c r="A104">
        <v>5</v>
      </c>
    </row>
    <row r="105" spans="1:1" x14ac:dyDescent="0.25">
      <c r="A105">
        <v>5</v>
      </c>
    </row>
    <row r="106" spans="1:1" x14ac:dyDescent="0.25">
      <c r="A106">
        <v>5</v>
      </c>
    </row>
    <row r="107" spans="1:1" x14ac:dyDescent="0.25">
      <c r="A107">
        <v>5</v>
      </c>
    </row>
    <row r="108" spans="1:1" x14ac:dyDescent="0.25">
      <c r="A108">
        <v>5</v>
      </c>
    </row>
    <row r="109" spans="1:1" x14ac:dyDescent="0.25">
      <c r="A109">
        <v>5</v>
      </c>
    </row>
    <row r="110" spans="1:1" x14ac:dyDescent="0.25">
      <c r="A110">
        <v>5</v>
      </c>
    </row>
    <row r="111" spans="1:1" x14ac:dyDescent="0.25">
      <c r="A111">
        <v>5</v>
      </c>
    </row>
    <row r="112" spans="1:1" x14ac:dyDescent="0.25">
      <c r="A112">
        <v>5</v>
      </c>
    </row>
    <row r="113" spans="1:1" x14ac:dyDescent="0.25">
      <c r="A113">
        <v>5</v>
      </c>
    </row>
    <row r="114" spans="1:1" x14ac:dyDescent="0.25">
      <c r="A114">
        <v>5</v>
      </c>
    </row>
    <row r="115" spans="1:1" x14ac:dyDescent="0.25">
      <c r="A115">
        <v>5</v>
      </c>
    </row>
    <row r="116" spans="1:1" x14ac:dyDescent="0.25">
      <c r="A116">
        <v>5</v>
      </c>
    </row>
    <row r="117" spans="1:1" x14ac:dyDescent="0.25">
      <c r="A117">
        <v>5</v>
      </c>
    </row>
    <row r="118" spans="1:1" x14ac:dyDescent="0.25">
      <c r="A118">
        <v>5</v>
      </c>
    </row>
    <row r="119" spans="1:1" x14ac:dyDescent="0.25">
      <c r="A119">
        <v>5</v>
      </c>
    </row>
    <row r="120" spans="1:1" x14ac:dyDescent="0.25">
      <c r="A120">
        <v>5</v>
      </c>
    </row>
    <row r="121" spans="1:1" x14ac:dyDescent="0.25">
      <c r="A121">
        <v>5</v>
      </c>
    </row>
    <row r="122" spans="1:1" x14ac:dyDescent="0.25">
      <c r="A122">
        <v>5</v>
      </c>
    </row>
    <row r="123" spans="1:1" x14ac:dyDescent="0.25">
      <c r="A123">
        <v>5</v>
      </c>
    </row>
    <row r="124" spans="1:1" x14ac:dyDescent="0.25">
      <c r="A124">
        <v>5</v>
      </c>
    </row>
    <row r="125" spans="1:1" x14ac:dyDescent="0.25">
      <c r="A125">
        <v>5</v>
      </c>
    </row>
    <row r="126" spans="1:1" x14ac:dyDescent="0.25">
      <c r="A126">
        <v>5</v>
      </c>
    </row>
    <row r="127" spans="1:1" x14ac:dyDescent="0.25">
      <c r="A127">
        <v>5</v>
      </c>
    </row>
    <row r="128" spans="1:1" x14ac:dyDescent="0.25">
      <c r="A128">
        <v>5</v>
      </c>
    </row>
    <row r="129" spans="1:1" x14ac:dyDescent="0.25">
      <c r="A129">
        <v>5</v>
      </c>
    </row>
    <row r="130" spans="1:1" x14ac:dyDescent="0.25">
      <c r="A130">
        <v>5</v>
      </c>
    </row>
    <row r="131" spans="1:1" x14ac:dyDescent="0.25">
      <c r="A131">
        <v>5</v>
      </c>
    </row>
    <row r="132" spans="1:1" x14ac:dyDescent="0.25">
      <c r="A132">
        <v>5</v>
      </c>
    </row>
    <row r="133" spans="1:1" x14ac:dyDescent="0.25">
      <c r="A133">
        <v>5</v>
      </c>
    </row>
    <row r="134" spans="1:1" x14ac:dyDescent="0.25">
      <c r="A134">
        <v>5</v>
      </c>
    </row>
    <row r="135" spans="1:1" x14ac:dyDescent="0.25">
      <c r="A135">
        <v>5</v>
      </c>
    </row>
    <row r="136" spans="1:1" x14ac:dyDescent="0.25">
      <c r="A136">
        <v>5</v>
      </c>
    </row>
    <row r="137" spans="1:1" x14ac:dyDescent="0.25">
      <c r="A137">
        <v>5</v>
      </c>
    </row>
    <row r="138" spans="1:1" x14ac:dyDescent="0.25">
      <c r="A138">
        <v>5</v>
      </c>
    </row>
    <row r="139" spans="1:1" x14ac:dyDescent="0.25">
      <c r="A139">
        <v>5</v>
      </c>
    </row>
    <row r="140" spans="1:1" x14ac:dyDescent="0.25">
      <c r="A140">
        <v>5</v>
      </c>
    </row>
    <row r="141" spans="1:1" x14ac:dyDescent="0.25">
      <c r="A141">
        <v>5</v>
      </c>
    </row>
    <row r="142" spans="1:1" x14ac:dyDescent="0.25">
      <c r="A142">
        <v>5</v>
      </c>
    </row>
    <row r="143" spans="1:1" x14ac:dyDescent="0.25">
      <c r="A143">
        <v>5</v>
      </c>
    </row>
    <row r="144" spans="1:1" x14ac:dyDescent="0.25">
      <c r="A144">
        <v>5</v>
      </c>
    </row>
    <row r="145" spans="1:1" x14ac:dyDescent="0.25">
      <c r="A145">
        <v>5</v>
      </c>
    </row>
    <row r="146" spans="1:1" x14ac:dyDescent="0.25">
      <c r="A146">
        <v>5</v>
      </c>
    </row>
    <row r="147" spans="1:1" x14ac:dyDescent="0.25">
      <c r="A147">
        <v>5</v>
      </c>
    </row>
    <row r="148" spans="1:1" x14ac:dyDescent="0.25">
      <c r="A148">
        <v>5</v>
      </c>
    </row>
    <row r="149" spans="1:1" x14ac:dyDescent="0.25">
      <c r="A149">
        <v>5</v>
      </c>
    </row>
    <row r="150" spans="1:1" x14ac:dyDescent="0.25">
      <c r="A150">
        <v>5</v>
      </c>
    </row>
    <row r="151" spans="1:1" x14ac:dyDescent="0.25">
      <c r="A151">
        <v>5</v>
      </c>
    </row>
    <row r="152" spans="1:1" x14ac:dyDescent="0.25">
      <c r="A152">
        <v>5</v>
      </c>
    </row>
    <row r="153" spans="1:1" x14ac:dyDescent="0.25">
      <c r="A153">
        <v>5</v>
      </c>
    </row>
    <row r="154" spans="1:1" x14ac:dyDescent="0.25">
      <c r="A154">
        <v>5</v>
      </c>
    </row>
    <row r="155" spans="1:1" x14ac:dyDescent="0.25">
      <c r="A155">
        <v>5</v>
      </c>
    </row>
    <row r="156" spans="1:1" x14ac:dyDescent="0.25">
      <c r="A156">
        <v>5</v>
      </c>
    </row>
    <row r="157" spans="1:1" x14ac:dyDescent="0.25">
      <c r="A157">
        <v>5</v>
      </c>
    </row>
    <row r="158" spans="1:1" x14ac:dyDescent="0.25">
      <c r="A158">
        <v>5</v>
      </c>
    </row>
    <row r="159" spans="1:1" x14ac:dyDescent="0.25">
      <c r="A159">
        <v>5</v>
      </c>
    </row>
    <row r="160" spans="1:1" x14ac:dyDescent="0.25">
      <c r="A160">
        <v>5</v>
      </c>
    </row>
    <row r="161" spans="1:1" x14ac:dyDescent="0.25">
      <c r="A161">
        <v>5</v>
      </c>
    </row>
    <row r="162" spans="1:1" x14ac:dyDescent="0.25">
      <c r="A162">
        <v>5</v>
      </c>
    </row>
    <row r="163" spans="1:1" x14ac:dyDescent="0.25">
      <c r="A163">
        <v>5</v>
      </c>
    </row>
    <row r="164" spans="1:1" x14ac:dyDescent="0.25">
      <c r="A164">
        <v>5</v>
      </c>
    </row>
    <row r="165" spans="1:1" x14ac:dyDescent="0.25">
      <c r="A165">
        <v>5</v>
      </c>
    </row>
    <row r="166" spans="1:1" x14ac:dyDescent="0.25">
      <c r="A166">
        <v>5</v>
      </c>
    </row>
    <row r="167" spans="1:1" x14ac:dyDescent="0.25">
      <c r="A167">
        <v>5</v>
      </c>
    </row>
    <row r="168" spans="1:1" x14ac:dyDescent="0.25">
      <c r="A168">
        <v>5</v>
      </c>
    </row>
    <row r="169" spans="1:1" x14ac:dyDescent="0.25">
      <c r="A169">
        <v>5</v>
      </c>
    </row>
    <row r="170" spans="1:1" x14ac:dyDescent="0.25">
      <c r="A170">
        <v>5</v>
      </c>
    </row>
    <row r="171" spans="1:1" x14ac:dyDescent="0.25">
      <c r="A171">
        <v>5</v>
      </c>
    </row>
    <row r="172" spans="1:1" x14ac:dyDescent="0.25">
      <c r="A172">
        <v>5</v>
      </c>
    </row>
    <row r="173" spans="1:1" x14ac:dyDescent="0.25">
      <c r="A173">
        <v>5</v>
      </c>
    </row>
    <row r="174" spans="1:1" x14ac:dyDescent="0.25">
      <c r="A174">
        <v>5</v>
      </c>
    </row>
    <row r="175" spans="1:1" x14ac:dyDescent="0.25">
      <c r="A175">
        <v>5</v>
      </c>
    </row>
    <row r="176" spans="1:1" x14ac:dyDescent="0.25">
      <c r="A176">
        <v>5</v>
      </c>
    </row>
    <row r="177" spans="1:1" x14ac:dyDescent="0.25">
      <c r="A177">
        <v>5</v>
      </c>
    </row>
    <row r="178" spans="1:1" x14ac:dyDescent="0.25">
      <c r="A178">
        <v>5</v>
      </c>
    </row>
    <row r="179" spans="1:1" x14ac:dyDescent="0.25">
      <c r="A179">
        <v>5</v>
      </c>
    </row>
    <row r="180" spans="1:1" x14ac:dyDescent="0.25">
      <c r="A180">
        <v>5</v>
      </c>
    </row>
    <row r="181" spans="1:1" x14ac:dyDescent="0.25">
      <c r="A181">
        <v>5</v>
      </c>
    </row>
    <row r="182" spans="1:1" x14ac:dyDescent="0.25">
      <c r="A182">
        <v>5</v>
      </c>
    </row>
    <row r="183" spans="1:1" x14ac:dyDescent="0.25">
      <c r="A183">
        <v>5</v>
      </c>
    </row>
    <row r="184" spans="1:1" x14ac:dyDescent="0.25">
      <c r="A184">
        <v>5</v>
      </c>
    </row>
    <row r="185" spans="1:1" x14ac:dyDescent="0.25">
      <c r="A185">
        <v>5</v>
      </c>
    </row>
    <row r="186" spans="1:1" x14ac:dyDescent="0.25">
      <c r="A186">
        <v>5</v>
      </c>
    </row>
    <row r="187" spans="1:1" x14ac:dyDescent="0.25">
      <c r="A187">
        <v>5</v>
      </c>
    </row>
    <row r="188" spans="1:1" x14ac:dyDescent="0.25">
      <c r="A188">
        <v>5</v>
      </c>
    </row>
    <row r="189" spans="1:1" x14ac:dyDescent="0.25">
      <c r="A189">
        <v>5</v>
      </c>
    </row>
    <row r="190" spans="1:1" x14ac:dyDescent="0.25">
      <c r="A190">
        <v>5</v>
      </c>
    </row>
    <row r="191" spans="1:1" x14ac:dyDescent="0.25">
      <c r="A191">
        <v>5</v>
      </c>
    </row>
    <row r="192" spans="1:1" x14ac:dyDescent="0.25">
      <c r="A192">
        <v>5</v>
      </c>
    </row>
    <row r="193" spans="1:1" x14ac:dyDescent="0.25">
      <c r="A193">
        <v>5</v>
      </c>
    </row>
    <row r="194" spans="1:1" x14ac:dyDescent="0.25">
      <c r="A194">
        <v>5</v>
      </c>
    </row>
    <row r="195" spans="1:1" x14ac:dyDescent="0.25">
      <c r="A195">
        <v>5</v>
      </c>
    </row>
    <row r="196" spans="1:1" x14ac:dyDescent="0.25">
      <c r="A196">
        <v>5</v>
      </c>
    </row>
    <row r="197" spans="1:1" x14ac:dyDescent="0.25">
      <c r="A197">
        <v>5</v>
      </c>
    </row>
    <row r="198" spans="1:1" x14ac:dyDescent="0.25">
      <c r="A198">
        <v>5</v>
      </c>
    </row>
    <row r="199" spans="1:1" x14ac:dyDescent="0.25">
      <c r="A199">
        <v>5</v>
      </c>
    </row>
    <row r="200" spans="1:1" x14ac:dyDescent="0.25">
      <c r="A200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3" sqref="G3"/>
    </sheetView>
  </sheetViews>
  <sheetFormatPr baseColWidth="10" defaultRowHeight="15" x14ac:dyDescent="0.25"/>
  <cols>
    <col min="1" max="1" width="18.85546875" customWidth="1"/>
    <col min="2" max="2" width="18.28515625" customWidth="1"/>
    <col min="3" max="3" width="31.28515625" customWidth="1"/>
    <col min="4" max="4" width="23.28515625" customWidth="1"/>
    <col min="5" max="5" width="19.5703125" customWidth="1"/>
    <col min="9" max="9" width="20.28515625" customWidth="1"/>
  </cols>
  <sheetData>
    <row r="1" spans="1:9" ht="42.75" customHeight="1" x14ac:dyDescent="0.35">
      <c r="D1" s="26">
        <v>2010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MODE(A3:A27,B3)</f>
        <v>5</v>
      </c>
      <c r="G3" s="31">
        <f>AVERAGE(A3:A27,B3)</f>
        <v>4.9615384615384617</v>
      </c>
      <c r="H3">
        <f>MEDIAN(A3:A27,B3)</f>
        <v>5</v>
      </c>
      <c r="I3" s="31">
        <f>STDEVP(A3:A27,B3)</f>
        <v>0.19230769230769229</v>
      </c>
    </row>
    <row r="4" spans="1:9" x14ac:dyDescent="0.25">
      <c r="A4">
        <v>5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22" customWidth="1"/>
    <col min="2" max="2" width="20.28515625" customWidth="1"/>
    <col min="3" max="3" width="31.85546875" customWidth="1"/>
    <col min="4" max="4" width="27.28515625" customWidth="1"/>
    <col min="5" max="5" width="22" customWidth="1"/>
    <col min="9" max="9" width="18.28515625" style="32" customWidth="1"/>
  </cols>
  <sheetData>
    <row r="1" spans="1:9" ht="42.75" customHeight="1" x14ac:dyDescent="0.35">
      <c r="D1" s="26">
        <v>2011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33" t="s">
        <v>20</v>
      </c>
    </row>
    <row r="3" spans="1:9" x14ac:dyDescent="0.25">
      <c r="A3">
        <v>5</v>
      </c>
      <c r="B3">
        <v>4</v>
      </c>
      <c r="C3">
        <v>3</v>
      </c>
      <c r="F3">
        <f>MODE(A3:A22,B3,C3)</f>
        <v>5</v>
      </c>
      <c r="G3" s="31">
        <f>AVERAGE(A3:A22,B3,C3)</f>
        <v>4.8636363636363633</v>
      </c>
      <c r="H3">
        <f>MEDIAN(A3:A22,B3,C3)</f>
        <v>5</v>
      </c>
      <c r="I3" s="31">
        <f>STDEVP(A3:A22,B3,C3)</f>
        <v>0.45681252823276774</v>
      </c>
    </row>
    <row r="4" spans="1:9" x14ac:dyDescent="0.25">
      <c r="A4">
        <v>5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C1" workbookViewId="0">
      <selection activeCell="I3" sqref="I3"/>
    </sheetView>
  </sheetViews>
  <sheetFormatPr baseColWidth="10" defaultRowHeight="15" x14ac:dyDescent="0.25"/>
  <cols>
    <col min="1" max="1" width="21.5703125" customWidth="1"/>
    <col min="2" max="2" width="19.140625" customWidth="1"/>
    <col min="3" max="3" width="32.140625" customWidth="1"/>
    <col min="4" max="4" width="29.28515625" customWidth="1"/>
    <col min="5" max="5" width="24.7109375" customWidth="1"/>
    <col min="9" max="9" width="19.7109375" customWidth="1"/>
  </cols>
  <sheetData>
    <row r="1" spans="1:9" ht="42.75" customHeight="1" x14ac:dyDescent="0.35">
      <c r="D1" s="26">
        <v>2012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F3">
        <f>MODE(A3:A36)</f>
        <v>5</v>
      </c>
      <c r="G3">
        <f>AVERAGE(A3:A36)</f>
        <v>5</v>
      </c>
      <c r="H3">
        <f>MEDIAN(A3:A36)</f>
        <v>5</v>
      </c>
      <c r="I3">
        <f>STDEVP(A3:A36)</f>
        <v>0</v>
      </c>
    </row>
    <row r="4" spans="1:9" x14ac:dyDescent="0.25">
      <c r="A4">
        <v>5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  <row r="22" spans="1:1" x14ac:dyDescent="0.25">
      <c r="A22">
        <v>5</v>
      </c>
    </row>
    <row r="23" spans="1:1" x14ac:dyDescent="0.25">
      <c r="A23">
        <v>5</v>
      </c>
    </row>
    <row r="24" spans="1:1" x14ac:dyDescent="0.25">
      <c r="A24">
        <v>5</v>
      </c>
    </row>
    <row r="25" spans="1:1" x14ac:dyDescent="0.25">
      <c r="A25">
        <v>5</v>
      </c>
    </row>
    <row r="26" spans="1:1" x14ac:dyDescent="0.25">
      <c r="A26">
        <v>5</v>
      </c>
    </row>
    <row r="27" spans="1:1" x14ac:dyDescent="0.25">
      <c r="A27">
        <v>5</v>
      </c>
    </row>
    <row r="28" spans="1:1" x14ac:dyDescent="0.25">
      <c r="A28">
        <v>5</v>
      </c>
    </row>
    <row r="29" spans="1:1" x14ac:dyDescent="0.25">
      <c r="A29">
        <v>5</v>
      </c>
    </row>
    <row r="30" spans="1:1" x14ac:dyDescent="0.25">
      <c r="A30">
        <v>5</v>
      </c>
    </row>
    <row r="31" spans="1:1" x14ac:dyDescent="0.25">
      <c r="A31">
        <v>5</v>
      </c>
    </row>
    <row r="32" spans="1:1" x14ac:dyDescent="0.25">
      <c r="A32">
        <v>5</v>
      </c>
    </row>
    <row r="33" spans="1:1" x14ac:dyDescent="0.25">
      <c r="A33">
        <v>5</v>
      </c>
    </row>
    <row r="34" spans="1:1" x14ac:dyDescent="0.25">
      <c r="A34">
        <v>5</v>
      </c>
    </row>
    <row r="35" spans="1:1" x14ac:dyDescent="0.25">
      <c r="A35">
        <v>5</v>
      </c>
    </row>
    <row r="36" spans="1:1" x14ac:dyDescent="0.25">
      <c r="A36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3" sqref="I3"/>
    </sheetView>
  </sheetViews>
  <sheetFormatPr baseColWidth="10" defaultRowHeight="15" x14ac:dyDescent="0.25"/>
  <cols>
    <col min="1" max="1" width="25.28515625" customWidth="1"/>
    <col min="2" max="2" width="16.85546875" customWidth="1"/>
    <col min="3" max="3" width="30.140625" customWidth="1"/>
    <col min="4" max="4" width="21.42578125" customWidth="1"/>
    <col min="5" max="5" width="23" customWidth="1"/>
    <col min="9" max="9" width="22.5703125" customWidth="1"/>
  </cols>
  <sheetData>
    <row r="1" spans="1:9" ht="42.75" customHeight="1" x14ac:dyDescent="0.35">
      <c r="D1" s="26">
        <v>2013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F3">
        <f>MODE(A3:A21)</f>
        <v>5</v>
      </c>
      <c r="G3">
        <f>AVERAGE(A3:A21)</f>
        <v>5</v>
      </c>
      <c r="H3">
        <f>MEDIAN(A3:A21)</f>
        <v>5</v>
      </c>
      <c r="I3">
        <f>STDEVP(A3:A21)</f>
        <v>0</v>
      </c>
    </row>
    <row r="4" spans="1:9" x14ac:dyDescent="0.25">
      <c r="A4">
        <v>5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1" workbookViewId="0">
      <selection activeCell="I3" sqref="I3"/>
    </sheetView>
  </sheetViews>
  <sheetFormatPr baseColWidth="10" defaultRowHeight="15" x14ac:dyDescent="0.25"/>
  <cols>
    <col min="1" max="1" width="26" customWidth="1"/>
    <col min="2" max="2" width="25.42578125" customWidth="1"/>
    <col min="3" max="3" width="37.28515625" customWidth="1"/>
    <col min="4" max="4" width="20" customWidth="1"/>
    <col min="5" max="5" width="23.85546875" customWidth="1"/>
    <col min="9" max="9" width="24.42578125" customWidth="1"/>
  </cols>
  <sheetData>
    <row r="1" spans="1:9" ht="42.75" customHeight="1" x14ac:dyDescent="0.35">
      <c r="D1" s="26">
        <v>2014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MODE(A3:A21,B3:B4)</f>
        <v>5</v>
      </c>
      <c r="G3" s="31">
        <f>AVERAGE(A3:A21,B3:B4)</f>
        <v>4.9047619047619051</v>
      </c>
      <c r="H3">
        <f>MEDIAN(A3:A21,B3:B4)</f>
        <v>5</v>
      </c>
      <c r="I3" s="31">
        <f>STDEVP(A3:A21,B3:B4)</f>
        <v>0.29354352395090366</v>
      </c>
    </row>
    <row r="4" spans="1:9" x14ac:dyDescent="0.25">
      <c r="A4">
        <v>5</v>
      </c>
      <c r="B4">
        <v>4</v>
      </c>
    </row>
    <row r="5" spans="1:9" x14ac:dyDescent="0.25">
      <c r="A5">
        <v>5</v>
      </c>
    </row>
    <row r="6" spans="1:9" x14ac:dyDescent="0.25">
      <c r="A6">
        <v>5</v>
      </c>
    </row>
    <row r="7" spans="1:9" x14ac:dyDescent="0.25">
      <c r="A7">
        <v>5</v>
      </c>
    </row>
    <row r="8" spans="1:9" x14ac:dyDescent="0.25">
      <c r="A8">
        <v>5</v>
      </c>
    </row>
    <row r="9" spans="1:9" x14ac:dyDescent="0.25">
      <c r="A9">
        <v>5</v>
      </c>
    </row>
    <row r="10" spans="1:9" x14ac:dyDescent="0.25">
      <c r="A10">
        <v>5</v>
      </c>
    </row>
    <row r="11" spans="1:9" x14ac:dyDescent="0.25">
      <c r="A11">
        <v>5</v>
      </c>
    </row>
    <row r="12" spans="1:9" x14ac:dyDescent="0.25">
      <c r="A12">
        <v>5</v>
      </c>
    </row>
    <row r="13" spans="1:9" x14ac:dyDescent="0.25">
      <c r="A13">
        <v>5</v>
      </c>
    </row>
    <row r="14" spans="1:9" x14ac:dyDescent="0.25">
      <c r="A14">
        <v>5</v>
      </c>
    </row>
    <row r="15" spans="1:9" x14ac:dyDescent="0.25">
      <c r="A15">
        <v>5</v>
      </c>
    </row>
    <row r="16" spans="1:9" x14ac:dyDescent="0.25">
      <c r="A16">
        <v>5</v>
      </c>
    </row>
    <row r="17" spans="1:1" x14ac:dyDescent="0.25">
      <c r="A17">
        <v>5</v>
      </c>
    </row>
    <row r="18" spans="1:1" x14ac:dyDescent="0.25">
      <c r="A18">
        <v>5</v>
      </c>
    </row>
    <row r="19" spans="1:1" x14ac:dyDescent="0.25">
      <c r="A19">
        <v>5</v>
      </c>
    </row>
    <row r="20" spans="1:1" x14ac:dyDescent="0.25">
      <c r="A20">
        <v>5</v>
      </c>
    </row>
    <row r="21" spans="1:1" x14ac:dyDescent="0.25">
      <c r="A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3" sqref="I3"/>
    </sheetView>
  </sheetViews>
  <sheetFormatPr baseColWidth="10" defaultRowHeight="15" x14ac:dyDescent="0.25"/>
  <cols>
    <col min="1" max="1" width="20.5703125" customWidth="1"/>
    <col min="2" max="2" width="21.28515625" customWidth="1"/>
    <col min="3" max="3" width="29.7109375" customWidth="1"/>
    <col min="4" max="4" width="18" customWidth="1"/>
    <col min="5" max="5" width="24.5703125" customWidth="1"/>
    <col min="9" max="9" width="23.42578125" customWidth="1"/>
  </cols>
  <sheetData>
    <row r="1" spans="1:9" ht="42.75" customHeight="1" x14ac:dyDescent="0.35">
      <c r="D1" s="26">
        <v>2009</v>
      </c>
    </row>
    <row r="2" spans="1:9" ht="15.75" x14ac:dyDescent="0.25">
      <c r="A2" s="18" t="s">
        <v>3</v>
      </c>
      <c r="B2" s="18" t="s">
        <v>2</v>
      </c>
      <c r="C2" s="18" t="s">
        <v>11</v>
      </c>
      <c r="D2" s="18" t="s">
        <v>12</v>
      </c>
      <c r="E2" s="18" t="s">
        <v>13</v>
      </c>
      <c r="F2" s="13" t="s">
        <v>5</v>
      </c>
      <c r="G2" s="14" t="s">
        <v>4</v>
      </c>
      <c r="H2" s="30" t="s">
        <v>6</v>
      </c>
      <c r="I2" s="16" t="s">
        <v>20</v>
      </c>
    </row>
    <row r="3" spans="1:9" x14ac:dyDescent="0.25">
      <c r="A3">
        <v>5</v>
      </c>
      <c r="B3">
        <v>4</v>
      </c>
      <c r="F3">
        <f>MODE(A3:A5,B3:B4)</f>
        <v>5</v>
      </c>
      <c r="G3">
        <f>AVERAGE(A3:A5,B3:B4)</f>
        <v>4.5999999999999996</v>
      </c>
      <c r="H3">
        <f>MEDIAN(A3:A5,B3:B4)</f>
        <v>5</v>
      </c>
      <c r="I3" s="31">
        <f>STDEVP(A3:A5,B3:B4)</f>
        <v>0.4898979485566356</v>
      </c>
    </row>
    <row r="4" spans="1:9" x14ac:dyDescent="0.25">
      <c r="A4">
        <v>5</v>
      </c>
      <c r="B4">
        <v>4</v>
      </c>
    </row>
    <row r="5" spans="1:9" x14ac:dyDescent="0.25">
      <c r="A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Indice</vt:lpstr>
      <vt:lpstr>PC04</vt:lpstr>
      <vt:lpstr>PC.04.11.2009</vt:lpstr>
      <vt:lpstr>PC.04.11.2010</vt:lpstr>
      <vt:lpstr>PC.04.11.2011</vt:lpstr>
      <vt:lpstr>PC.04.11.2012</vt:lpstr>
      <vt:lpstr>PC.04.11.2013</vt:lpstr>
      <vt:lpstr>PC.04.11.2014</vt:lpstr>
      <vt:lpstr>PC.04.12.M.C2009</vt:lpstr>
      <vt:lpstr>PC.04.12.2010</vt:lpstr>
      <vt:lpstr>PC.04.12.2011</vt:lpstr>
      <vt:lpstr>PC.04.12.2012</vt:lpstr>
      <vt:lpstr>PC.04.12.2013</vt:lpstr>
      <vt:lpstr>PC.04.12.2014</vt:lpstr>
      <vt:lpstr>PC06</vt:lpstr>
      <vt:lpstr>PC.06.11.2009</vt:lpstr>
      <vt:lpstr>PC.06.11.2010</vt:lpstr>
      <vt:lpstr>PC.06.11.2011</vt:lpstr>
      <vt:lpstr>PC.06.11.2012</vt:lpstr>
      <vt:lpstr>PC.06.11.2013</vt:lpstr>
      <vt:lpstr>PC.06.11.2014</vt:lpstr>
      <vt:lpstr>PC08</vt:lpstr>
      <vt:lpstr>PC08.A.D.2009</vt:lpstr>
      <vt:lpstr>PC08.A.D.2010</vt:lpstr>
      <vt:lpstr>PC08.2.A.D.2011</vt:lpstr>
      <vt:lpstr>PC08.2.A.D.2012</vt:lpstr>
      <vt:lpstr>PC08.A.D.2013</vt:lpstr>
      <vt:lpstr>PC.08.A.D.2014</vt:lpstr>
      <vt:lpstr>PC.08.A.I.2009</vt:lpstr>
      <vt:lpstr>PC.08.A.I.2010</vt:lpstr>
      <vt:lpstr>PC08.A.I.2011</vt:lpstr>
      <vt:lpstr>PC.08.A.I.2012</vt:lpstr>
      <vt:lpstr>PC08.A.I.2013</vt:lpstr>
      <vt:lpstr>PC08.A.I.2014</vt:lpstr>
    </vt:vector>
  </TitlesOfParts>
  <Company>Universidad de Jaén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2015-02-19T18:45:17Z</dcterms:created>
  <dcterms:modified xsi:type="dcterms:W3CDTF">2015-02-25T11:54:49Z</dcterms:modified>
</cp:coreProperties>
</file>