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 tabRatio="862"/>
  </bookViews>
  <sheets>
    <sheet name="Indice" sheetId="34" r:id="rId1"/>
    <sheet name="PC04" sheetId="1" r:id="rId2"/>
    <sheet name="PC.04.11.2009" sheetId="16" state="hidden" r:id="rId3"/>
    <sheet name="PC.04.11.2010" sheetId="17" state="hidden" r:id="rId4"/>
    <sheet name="PC.04.11.2011" sheetId="18" state="hidden" r:id="rId5"/>
    <sheet name="PC.04.11.2012" sheetId="19" state="hidden" r:id="rId6"/>
    <sheet name="PC.04.11.2013" sheetId="20" state="hidden" r:id="rId7"/>
    <sheet name="PC.04.11.2014" sheetId="21" state="hidden" r:id="rId8"/>
    <sheet name="PC.04.11.2015" sheetId="35" state="hidden" r:id="rId9"/>
    <sheet name="PC.04.12.M.C2009" sheetId="22" state="hidden" r:id="rId10"/>
    <sheet name="PC.04.12.2010" sheetId="23" state="hidden" r:id="rId11"/>
    <sheet name="PC.04.12.2011" sheetId="24" state="hidden" r:id="rId12"/>
    <sheet name="PC.04.12.2012" sheetId="25" state="hidden" r:id="rId13"/>
    <sheet name="PC.04.12.2013" sheetId="26" state="hidden" r:id="rId14"/>
    <sheet name="PC.04.12.2014" sheetId="27" state="hidden" r:id="rId15"/>
    <sheet name="PC.04.12.2015" sheetId="36" state="hidden" r:id="rId16"/>
    <sheet name="PC06" sheetId="2" r:id="rId17"/>
    <sheet name="PC.06.11.2009" sheetId="28" state="hidden" r:id="rId18"/>
    <sheet name="PC.06.11.2010" sheetId="29" state="hidden" r:id="rId19"/>
    <sheet name="PC.06.11.2011" sheetId="30" state="hidden" r:id="rId20"/>
    <sheet name="PC.06.11.2012" sheetId="31" state="hidden" r:id="rId21"/>
    <sheet name="PC.06.11.2013" sheetId="32" state="hidden" r:id="rId22"/>
    <sheet name="PC.06.11.2014" sheetId="33" state="hidden" r:id="rId23"/>
    <sheet name="PC.06.11.2015" sheetId="37" state="hidden" r:id="rId24"/>
    <sheet name="PC08" sheetId="3" r:id="rId25"/>
    <sheet name="PC.08.A.D.2009" sheetId="7" state="hidden" r:id="rId26"/>
    <sheet name="PC.08.A.D.2010" sheetId="6" state="hidden" r:id="rId27"/>
    <sheet name="PC.08.A.D.2011" sheetId="5" state="hidden" r:id="rId28"/>
    <sheet name="PC.08.A.D.2012" sheetId="4" state="hidden" r:id="rId29"/>
    <sheet name="PC.08.A.D.2013" sheetId="8" state="hidden" r:id="rId30"/>
    <sheet name="PC.08.A.D.2014" sheetId="9" state="hidden" r:id="rId31"/>
    <sheet name="PC.08.A.D.2015" sheetId="38" state="hidden" r:id="rId32"/>
    <sheet name="PC.08.A.I.2009" sheetId="10" state="hidden" r:id="rId33"/>
    <sheet name="PC.08.A.I.2010" sheetId="11" state="hidden" r:id="rId34"/>
    <sheet name="PC.08.A.I.2011" sheetId="12" state="hidden" r:id="rId35"/>
    <sheet name="PC.08.A.I.2012" sheetId="13" state="hidden" r:id="rId36"/>
    <sheet name="PC.08.A.I.2013" sheetId="14" state="hidden" r:id="rId37"/>
    <sheet name="PC.08.A.I.2014" sheetId="15" state="hidden" r:id="rId38"/>
    <sheet name="PC.08.A.I.2015" sheetId="39" state="hidden" r:id="rId39"/>
  </sheets>
  <calcPr calcId="124519"/>
</workbook>
</file>

<file path=xl/calcChain.xml><?xml version="1.0" encoding="utf-8"?>
<calcChain xmlns="http://schemas.openxmlformats.org/spreadsheetml/2006/main">
  <c r="M47" i="3"/>
  <c r="L47"/>
  <c r="K47"/>
  <c r="J47"/>
  <c r="I47"/>
  <c r="L43"/>
  <c r="K43"/>
  <c r="J43"/>
  <c r="I43"/>
  <c r="I3" i="39"/>
  <c r="H3"/>
  <c r="G3"/>
  <c r="F3"/>
  <c r="M46" i="3"/>
  <c r="L42"/>
  <c r="K42"/>
  <c r="J42"/>
  <c r="I42"/>
  <c r="I3" i="38"/>
  <c r="H3"/>
  <c r="G3"/>
  <c r="F3"/>
  <c r="H45" i="2"/>
  <c r="I45"/>
  <c r="J45"/>
  <c r="K45"/>
  <c r="L45"/>
  <c r="K41"/>
  <c r="J41"/>
  <c r="I41"/>
  <c r="H41"/>
  <c r="I3" i="37"/>
  <c r="H3"/>
  <c r="G3"/>
  <c r="F3"/>
  <c r="L48" i="1"/>
  <c r="L47"/>
  <c r="K48"/>
  <c r="K47"/>
  <c r="J48"/>
  <c r="J47"/>
  <c r="I48"/>
  <c r="I47"/>
  <c r="H48"/>
  <c r="H47"/>
  <c r="K43"/>
  <c r="J43"/>
  <c r="H43"/>
  <c r="I43"/>
  <c r="H38"/>
  <c r="G3" i="36"/>
  <c r="K44" i="1"/>
  <c r="J44"/>
  <c r="I44"/>
  <c r="H44"/>
  <c r="I3" i="36"/>
  <c r="H3"/>
  <c r="F3"/>
  <c r="I3" i="35"/>
  <c r="H3"/>
  <c r="G3"/>
  <c r="G3" i="21"/>
  <c r="F3" i="35"/>
  <c r="H9" i="1"/>
  <c r="I9"/>
  <c r="J9"/>
  <c r="K9"/>
  <c r="K15"/>
  <c r="K33"/>
  <c r="K32"/>
  <c r="L38" i="3"/>
  <c r="K38"/>
  <c r="J38"/>
  <c r="I38"/>
  <c r="L32"/>
  <c r="K32"/>
  <c r="J32"/>
  <c r="I32"/>
  <c r="L26"/>
  <c r="K26"/>
  <c r="J26"/>
  <c r="I26"/>
  <c r="L20"/>
  <c r="K20"/>
  <c r="J20"/>
  <c r="I20"/>
  <c r="L14"/>
  <c r="K14"/>
  <c r="J14"/>
  <c r="I14"/>
  <c r="L8"/>
  <c r="K8"/>
  <c r="J8"/>
  <c r="I8"/>
  <c r="L37"/>
  <c r="K37"/>
  <c r="J37"/>
  <c r="I37"/>
  <c r="L31"/>
  <c r="K31"/>
  <c r="J31"/>
  <c r="I31"/>
  <c r="L25"/>
  <c r="K25"/>
  <c r="J25"/>
  <c r="I25"/>
  <c r="L19"/>
  <c r="K19"/>
  <c r="J19"/>
  <c r="I19"/>
  <c r="L13"/>
  <c r="K13"/>
  <c r="J13"/>
  <c r="I13"/>
  <c r="L7"/>
  <c r="K7"/>
  <c r="I7"/>
  <c r="J7"/>
  <c r="I3" i="15"/>
  <c r="H3"/>
  <c r="G3"/>
  <c r="I3" i="14"/>
  <c r="H3"/>
  <c r="G3"/>
  <c r="I3" i="13"/>
  <c r="H3"/>
  <c r="G3"/>
  <c r="I3" i="12"/>
  <c r="H3"/>
  <c r="G3"/>
  <c r="I3" i="11"/>
  <c r="H3"/>
  <c r="G3"/>
  <c r="I3" i="10"/>
  <c r="H3"/>
  <c r="G3"/>
  <c r="I3" i="9"/>
  <c r="H3"/>
  <c r="G3"/>
  <c r="I3" i="8"/>
  <c r="H3"/>
  <c r="G3"/>
  <c r="I3" i="4"/>
  <c r="H3"/>
  <c r="G3"/>
  <c r="I3" i="5"/>
  <c r="H3"/>
  <c r="G3"/>
  <c r="I3" i="6"/>
  <c r="H3"/>
  <c r="G3"/>
  <c r="I3" i="7"/>
  <c r="H3"/>
  <c r="G3"/>
  <c r="K37" i="2"/>
  <c r="J37"/>
  <c r="I37"/>
  <c r="H37"/>
  <c r="K31"/>
  <c r="J31"/>
  <c r="I31"/>
  <c r="H31"/>
  <c r="K25"/>
  <c r="J25"/>
  <c r="I25"/>
  <c r="H25"/>
  <c r="K19"/>
  <c r="J19"/>
  <c r="I19"/>
  <c r="H19"/>
  <c r="K13"/>
  <c r="J13"/>
  <c r="I13"/>
  <c r="H13"/>
  <c r="K7"/>
  <c r="J7"/>
  <c r="I7"/>
  <c r="H7"/>
  <c r="I3" i="33"/>
  <c r="H3"/>
  <c r="G3"/>
  <c r="I3" i="32"/>
  <c r="H3"/>
  <c r="G3"/>
  <c r="I3" i="31"/>
  <c r="H3"/>
  <c r="G3"/>
  <c r="I3" i="30"/>
  <c r="H3"/>
  <c r="G3"/>
  <c r="I3" i="29"/>
  <c r="H3"/>
  <c r="G3"/>
  <c r="I3" i="28"/>
  <c r="H3"/>
  <c r="G3"/>
  <c r="F3"/>
  <c r="K39" i="1"/>
  <c r="J39"/>
  <c r="I39"/>
  <c r="I3" i="27"/>
  <c r="H3"/>
  <c r="G3"/>
  <c r="J33" i="1"/>
  <c r="I33"/>
  <c r="I3" i="26"/>
  <c r="H3"/>
  <c r="G3"/>
  <c r="K27" i="1"/>
  <c r="J27"/>
  <c r="I27"/>
  <c r="G3" i="25"/>
  <c r="I3"/>
  <c r="H3"/>
  <c r="K21" i="1"/>
  <c r="J21"/>
  <c r="I21"/>
  <c r="I3" i="24"/>
  <c r="H3"/>
  <c r="G3"/>
  <c r="J15" i="1"/>
  <c r="I15"/>
  <c r="I3" i="23"/>
  <c r="H3"/>
  <c r="G3"/>
  <c r="I3" i="22"/>
  <c r="H3"/>
  <c r="G3"/>
  <c r="K38" i="1"/>
  <c r="J38"/>
  <c r="I38"/>
  <c r="I3" i="21"/>
  <c r="H3"/>
  <c r="J32" i="1"/>
  <c r="I32"/>
  <c r="I3" i="20"/>
  <c r="H3"/>
  <c r="G3"/>
  <c r="K26" i="1"/>
  <c r="J26"/>
  <c r="I26"/>
  <c r="I3" i="19"/>
  <c r="H3"/>
  <c r="G3"/>
  <c r="K20" i="1"/>
  <c r="J20"/>
  <c r="I20"/>
  <c r="I3" i="18"/>
  <c r="H3"/>
  <c r="G3"/>
  <c r="K14" i="1"/>
  <c r="J14"/>
  <c r="I14"/>
  <c r="K8"/>
  <c r="J8"/>
  <c r="I8"/>
  <c r="I3" i="17"/>
  <c r="H3"/>
  <c r="G3"/>
  <c r="I3" i="16"/>
  <c r="H3"/>
  <c r="G3"/>
  <c r="J46" i="3" l="1"/>
  <c r="L46"/>
  <c r="I46"/>
  <c r="K46"/>
  <c r="F3" i="33"/>
  <c r="F3" i="32"/>
  <c r="F3" i="31"/>
  <c r="F3" i="30"/>
  <c r="F3" i="29"/>
  <c r="H39" i="1"/>
  <c r="F3" i="27"/>
  <c r="H33" i="1"/>
  <c r="F3" i="26"/>
  <c r="H27" i="1"/>
  <c r="F3" i="25"/>
  <c r="H21" i="1"/>
  <c r="F3" i="24"/>
  <c r="H15" i="1"/>
  <c r="F3" i="23"/>
  <c r="F3" i="22"/>
  <c r="F3" i="21"/>
  <c r="H32" i="1"/>
  <c r="F3" i="20"/>
  <c r="H26" i="1"/>
  <c r="F3" i="19"/>
  <c r="H20" i="1"/>
  <c r="F3" i="18"/>
  <c r="H14" i="1"/>
  <c r="F3" i="17"/>
  <c r="H8" i="1"/>
  <c r="F3" i="16"/>
  <c r="F3" i="15"/>
  <c r="F3" i="14"/>
  <c r="F3" i="13"/>
  <c r="F3" i="12"/>
  <c r="F3" i="11"/>
  <c r="F3" i="10"/>
  <c r="F3" i="9" l="1"/>
  <c r="F3" i="8"/>
  <c r="F3" i="7"/>
  <c r="F3" i="6"/>
  <c r="F3" i="5"/>
  <c r="F3" i="4"/>
  <c r="H47" i="3"/>
  <c r="H46"/>
</calcChain>
</file>

<file path=xl/sharedStrings.xml><?xml version="1.0" encoding="utf-8"?>
<sst xmlns="http://schemas.openxmlformats.org/spreadsheetml/2006/main" count="606" uniqueCount="30">
  <si>
    <t>TENDENCIAS ENCUESTAS POST SERVICIO</t>
  </si>
  <si>
    <t>PC04: GESTIÓN DEL MANTENIMIENTO</t>
  </si>
  <si>
    <t>Satisfecho</t>
  </si>
  <si>
    <t>Muy Satisfecho</t>
  </si>
  <si>
    <t>MEDIA</t>
  </si>
  <si>
    <t>MODA</t>
  </si>
  <si>
    <t>MEDIANA</t>
  </si>
  <si>
    <t>DESVIACIÓN TÍPICA</t>
  </si>
  <si>
    <t>Nº Encuestas Total</t>
  </si>
  <si>
    <t>PC 04.11 Mantenimiento Preventivo ( Calibración):</t>
  </si>
  <si>
    <t>PC 04.12 Mantenimiento Correctivo:</t>
  </si>
  <si>
    <t xml:space="preserve">Ni Satisfecho/ Ni Insatisfecho </t>
  </si>
  <si>
    <t xml:space="preserve">Insatisfecho </t>
  </si>
  <si>
    <t xml:space="preserve">Muy insatisfecho </t>
  </si>
  <si>
    <t>PC 06.11 Resolución Práctica de Consulta:</t>
  </si>
  <si>
    <t xml:space="preserve">PC06: </t>
  </si>
  <si>
    <t>PC 08.2  Apoyo a la Docencia:</t>
  </si>
  <si>
    <t>PC 08.2  Apoyo a la Investigación:</t>
  </si>
  <si>
    <t xml:space="preserve">PC08: </t>
  </si>
  <si>
    <t>TOTAL</t>
  </si>
  <si>
    <t>DESVIACIÓN TIPICA</t>
  </si>
  <si>
    <t>INDICE</t>
  </si>
  <si>
    <t>PC 04.11 Mantenimiento Preventivo ( Calibración)</t>
  </si>
  <si>
    <t>PC 04.12 Mantenimiento Correctivo</t>
  </si>
  <si>
    <t>PC 06.11 Resolución Práctica de Consulta</t>
  </si>
  <si>
    <t>PC 08.2  Apoyo a la Docencia</t>
  </si>
  <si>
    <t>PC 08.2  Apoyo a la Investigación</t>
  </si>
  <si>
    <t>PC 08: Gestión de la Prestación de Servicios de Apoyo Científico/ Técnico.</t>
  </si>
  <si>
    <t>PC 04: Gestión del Mantenimiento</t>
  </si>
  <si>
    <t>PC 06: Gestión de los Recursos de Información y Conocimiento.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</si>
</sst>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3" fillId="3" borderId="0" xfId="0" applyFont="1" applyFill="1"/>
    <xf numFmtId="0" fontId="0" fillId="3" borderId="0" xfId="0" applyFill="1"/>
    <xf numFmtId="0" fontId="1" fillId="4" borderId="0" xfId="0" applyFont="1" applyFill="1"/>
    <xf numFmtId="0" fontId="3" fillId="5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" fillId="8" borderId="0" xfId="0" applyFont="1" applyFill="1" applyAlignment="1">
      <alignment horizontal="center"/>
    </xf>
    <xf numFmtId="0" fontId="3" fillId="8" borderId="0" xfId="0" applyFont="1" applyFill="1"/>
    <xf numFmtId="0" fontId="0" fillId="9" borderId="0" xfId="0" applyFill="1"/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4" fillId="4" borderId="0" xfId="0" applyFont="1" applyFill="1"/>
    <xf numFmtId="0" fontId="3" fillId="11" borderId="0" xfId="0" applyFont="1" applyFill="1"/>
    <xf numFmtId="0" fontId="3" fillId="9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7" borderId="0" xfId="1" applyFill="1" applyAlignment="1" applyProtection="1"/>
    <xf numFmtId="0" fontId="3" fillId="1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Font="1" applyAlignment="1">
      <alignment horizontal="right" vertical="center"/>
    </xf>
    <xf numFmtId="0" fontId="0" fillId="0" borderId="0" xfId="0" applyNumberFormat="1"/>
    <xf numFmtId="0" fontId="3" fillId="7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MODA PC 04.11 MP Calibración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PC 04.11 MP Calibración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('PC04'!$H$8,'PC04'!$H$14,'PC04'!$H$20,'PC04'!$H$26,'PC04'!$H$32,'PC04'!$H$38,'PC04'!$H$43)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2778752"/>
        <c:axId val="122780288"/>
      </c:barChart>
      <c:catAx>
        <c:axId val="122778752"/>
        <c:scaling>
          <c:orientation val="minMax"/>
        </c:scaling>
        <c:axPos val="b"/>
        <c:numFmt formatCode="General" sourceLinked="1"/>
        <c:tickLblPos val="nextTo"/>
        <c:crossAx val="122780288"/>
        <c:crosses val="autoZero"/>
        <c:auto val="1"/>
        <c:lblAlgn val="ctr"/>
        <c:lblOffset val="100"/>
      </c:catAx>
      <c:valAx>
        <c:axId val="122780288"/>
        <c:scaling>
          <c:orientation val="minMax"/>
        </c:scaling>
        <c:axPos val="l"/>
        <c:numFmt formatCode="General" sourceLinked="1"/>
        <c:tickLblPos val="nextTo"/>
        <c:crossAx val="12277875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MEDIA  </a:t>
            </a:r>
            <a:r>
              <a:rPr lang="en-US" sz="1800" b="1" i="0" u="none" strike="noStrike" baseline="0"/>
              <a:t>PC 04.11 MP Calibración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('PC04'!$I$8,'PC04'!$I$14,'PC04'!$I$20,'PC04'!$I$26,'PC04'!$I$32,'PC04'!$I$38,'PC04'!$I$43)</c:f>
              <c:numCache>
                <c:formatCode>0.00</c:formatCode>
                <c:ptCount val="7"/>
                <c:pt idx="0">
                  <c:v>4.833333333333333</c:v>
                </c:pt>
                <c:pt idx="1">
                  <c:v>4.9615384615384617</c:v>
                </c:pt>
                <c:pt idx="2">
                  <c:v>4.8636363636363633</c:v>
                </c:pt>
                <c:pt idx="3" formatCode="General">
                  <c:v>5</c:v>
                </c:pt>
                <c:pt idx="4" formatCode="General">
                  <c:v>5</c:v>
                </c:pt>
                <c:pt idx="5">
                  <c:v>4.9047619047619051</c:v>
                </c:pt>
                <c:pt idx="6">
                  <c:v>5</c:v>
                </c:pt>
              </c:numCache>
            </c:numRef>
          </c:val>
        </c:ser>
        <c:axId val="125046144"/>
        <c:axId val="125060224"/>
      </c:barChart>
      <c:catAx>
        <c:axId val="125046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5060224"/>
        <c:crosses val="autoZero"/>
        <c:auto val="1"/>
        <c:lblAlgn val="ctr"/>
        <c:lblOffset val="100"/>
      </c:catAx>
      <c:valAx>
        <c:axId val="125060224"/>
        <c:scaling>
          <c:orientation val="minMax"/>
        </c:scaling>
        <c:axPos val="l"/>
        <c:numFmt formatCode="0.00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504614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8"/>
  <c:chart>
    <c:title>
      <c:tx>
        <c:rich>
          <a:bodyPr/>
          <a:lstStyle/>
          <a:p>
            <a:pPr>
              <a:defRPr/>
            </a:pPr>
            <a:r>
              <a:rPr lang="en-US"/>
              <a:t>MEDIANA  </a:t>
            </a:r>
            <a:r>
              <a:rPr lang="en-US" sz="1800" b="1" i="0" u="none" strike="noStrike" baseline="0"/>
              <a:t>PC 04.11 MP Calibración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('PC04'!$J$8,'PC04'!$J$14,'PC04'!$J$20,'PC04'!$J$26,'PC04'!$J$32,'PC04'!$J$38,'PC04'!$J$43)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5092608"/>
        <c:axId val="125094144"/>
      </c:barChart>
      <c:catAx>
        <c:axId val="1250926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5094144"/>
        <c:crosses val="autoZero"/>
        <c:auto val="1"/>
        <c:lblAlgn val="ctr"/>
        <c:lblOffset val="100"/>
      </c:catAx>
      <c:valAx>
        <c:axId val="1250941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509260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/>
            </a:pPr>
            <a:r>
              <a:rPr lang="en-US"/>
              <a:t>DESVIACIÓN TÍPICA </a:t>
            </a:r>
            <a:r>
              <a:rPr lang="en-US" sz="1800" b="1" i="0" u="none" strike="noStrike" baseline="0"/>
              <a:t>PC 04.11 MP Calibración</a:t>
            </a:r>
            <a:endParaRPr lang="en-US"/>
          </a:p>
        </c:rich>
      </c:tx>
      <c:layout>
        <c:manualLayout>
          <c:xMode val="edge"/>
          <c:yMode val="edge"/>
          <c:x val="0.16704155730533687"/>
          <c:y val="5.086705202312140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DESVIACIÓN TÍPICA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('PC04'!$K$8,'PC04'!$K$14,'PC04'!$K$20,'PC04'!$K$26,'PC04'!$K$32,'PC04'!$K$38,'PC04'!$K$43)</c:f>
              <c:numCache>
                <c:formatCode>0.00</c:formatCode>
                <c:ptCount val="7"/>
                <c:pt idx="0">
                  <c:v>0.37267799624996495</c:v>
                </c:pt>
                <c:pt idx="1">
                  <c:v>0.19230769230769232</c:v>
                </c:pt>
                <c:pt idx="2">
                  <c:v>0.45681252823276774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0.29354352395090366</c:v>
                </c:pt>
                <c:pt idx="6">
                  <c:v>0</c:v>
                </c:pt>
              </c:numCache>
            </c:numRef>
          </c:val>
        </c:ser>
        <c:axId val="126161664"/>
        <c:axId val="126163200"/>
      </c:barChart>
      <c:catAx>
        <c:axId val="126161664"/>
        <c:scaling>
          <c:orientation val="minMax"/>
        </c:scaling>
        <c:axPos val="b"/>
        <c:numFmt formatCode="General" sourceLinked="1"/>
        <c:tickLblPos val="nextTo"/>
        <c:crossAx val="126163200"/>
        <c:crosses val="autoZero"/>
        <c:auto val="1"/>
        <c:lblAlgn val="ctr"/>
        <c:lblOffset val="100"/>
      </c:catAx>
      <c:valAx>
        <c:axId val="126163200"/>
        <c:scaling>
          <c:orientation val="minMax"/>
        </c:scaling>
        <c:axPos val="l"/>
        <c:numFmt formatCode="0.00" sourceLinked="1"/>
        <c:tickLblPos val="nextTo"/>
        <c:crossAx val="12616166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MODA PC 04.12 MC    </a:t>
            </a:r>
          </a:p>
        </c:rich>
      </c:tx>
      <c:layout>
        <c:manualLayout>
          <c:xMode val="edge"/>
          <c:yMode val="edge"/>
          <c:x val="0.32737489063867031"/>
          <c:y val="8.7861271676300548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PC 04.11 MP Calibración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('PC04'!$H$8,'PC04'!$H$14,'PC04'!$H$20,'PC04'!$H$26,'PC04'!$H$32,'PC04'!$H$38,'PC04'!$H$43)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6207872"/>
        <c:axId val="126209408"/>
      </c:barChart>
      <c:catAx>
        <c:axId val="126207872"/>
        <c:scaling>
          <c:orientation val="minMax"/>
        </c:scaling>
        <c:axPos val="b"/>
        <c:numFmt formatCode="General" sourceLinked="1"/>
        <c:tickLblPos val="nextTo"/>
        <c:crossAx val="126209408"/>
        <c:crosses val="autoZero"/>
        <c:auto val="1"/>
        <c:lblAlgn val="ctr"/>
        <c:lblOffset val="100"/>
      </c:catAx>
      <c:valAx>
        <c:axId val="126209408"/>
        <c:scaling>
          <c:orientation val="minMax"/>
        </c:scaling>
        <c:axPos val="l"/>
        <c:numFmt formatCode="General" sourceLinked="1"/>
        <c:tickLblPos val="nextTo"/>
        <c:crossAx val="12620787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1"/>
  <c:chart>
    <c:title>
      <c:tx>
        <c:rich>
          <a:bodyPr/>
          <a:lstStyle/>
          <a:p>
            <a:pPr>
              <a:defRPr/>
            </a:pPr>
            <a:r>
              <a:rPr lang="en-US"/>
              <a:t>MEDIA  PC 04.12 MC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('PC04'!$I$9,'PC04'!$I$15,'PC04'!$I$21,'PC04'!$I$27,'PC04'!$I$33,'PC04'!$I$39,'PC04'!$I$44)</c:f>
              <c:numCache>
                <c:formatCode>0.00</c:formatCode>
                <c:ptCount val="7"/>
                <c:pt idx="0" formatCode="General">
                  <c:v>4.5999999999999996</c:v>
                </c:pt>
                <c:pt idx="1">
                  <c:v>4.7948717948717947</c:v>
                </c:pt>
                <c:pt idx="2">
                  <c:v>4.8311688311688314</c:v>
                </c:pt>
                <c:pt idx="3">
                  <c:v>4.8645161290322578</c:v>
                </c:pt>
                <c:pt idx="4">
                  <c:v>4.9071428571428575</c:v>
                </c:pt>
                <c:pt idx="5">
                  <c:v>4.9504132231404956</c:v>
                </c:pt>
                <c:pt idx="6">
                  <c:v>4.760416666666667</c:v>
                </c:pt>
              </c:numCache>
            </c:numRef>
          </c:val>
        </c:ser>
        <c:axId val="126255488"/>
        <c:axId val="126257024"/>
      </c:barChart>
      <c:catAx>
        <c:axId val="126255488"/>
        <c:scaling>
          <c:orientation val="minMax"/>
        </c:scaling>
        <c:axPos val="b"/>
        <c:numFmt formatCode="General" sourceLinked="1"/>
        <c:tickLblPos val="nextTo"/>
        <c:crossAx val="126257024"/>
        <c:crosses val="autoZero"/>
        <c:auto val="1"/>
        <c:lblAlgn val="ctr"/>
        <c:lblOffset val="100"/>
      </c:catAx>
      <c:valAx>
        <c:axId val="126257024"/>
        <c:scaling>
          <c:orientation val="minMax"/>
        </c:scaling>
        <c:axPos val="l"/>
        <c:numFmt formatCode="General" sourceLinked="1"/>
        <c:tickLblPos val="nextTo"/>
        <c:crossAx val="12625548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4"/>
  <c:chart>
    <c:title>
      <c:tx>
        <c:rich>
          <a:bodyPr/>
          <a:lstStyle/>
          <a:p>
            <a:pPr>
              <a:defRPr/>
            </a:pPr>
            <a:r>
              <a:rPr lang="en-US"/>
              <a:t>MEDIANA  PC 04.12 MC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('PC04'!$J$9,'PC04'!$J$15,'PC04'!$J$21,'PC04'!$J$27,'PC04'!$J$33,'PC04'!$J$39,'PC04'!$J$44)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6285312"/>
        <c:axId val="126286848"/>
      </c:barChart>
      <c:catAx>
        <c:axId val="126285312"/>
        <c:scaling>
          <c:orientation val="minMax"/>
        </c:scaling>
        <c:axPos val="b"/>
        <c:numFmt formatCode="General" sourceLinked="1"/>
        <c:tickLblPos val="nextTo"/>
        <c:crossAx val="126286848"/>
        <c:crosses val="autoZero"/>
        <c:auto val="1"/>
        <c:lblAlgn val="ctr"/>
        <c:lblOffset val="100"/>
      </c:catAx>
      <c:valAx>
        <c:axId val="126286848"/>
        <c:scaling>
          <c:orientation val="minMax"/>
        </c:scaling>
        <c:axPos val="l"/>
        <c:numFmt formatCode="General" sourceLinked="1"/>
        <c:tickLblPos val="nextTo"/>
        <c:crossAx val="12628531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5"/>
  <c:chart>
    <c:title>
      <c:tx>
        <c:rich>
          <a:bodyPr/>
          <a:lstStyle/>
          <a:p>
            <a:pPr>
              <a:defRPr/>
            </a:pPr>
            <a:r>
              <a:rPr lang="en-US"/>
              <a:t>DESVIACIÓN TÍPICA PC 04.12 MC </a:t>
            </a:r>
          </a:p>
        </c:rich>
      </c:tx>
      <c:layout>
        <c:manualLayout>
          <c:xMode val="edge"/>
          <c:yMode val="edge"/>
          <c:x val="0.1670415573053369"/>
          <c:y val="5.0867052023121417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DESVIACIÓN TÍPICA</c:v>
          </c:tx>
          <c:dLbls>
            <c:showVal val="1"/>
          </c:dLbls>
          <c:cat>
            <c:numRef>
              <c:f>('PC04'!$A$5,'PC04'!$A$12,'PC04'!$A$18,'PC04'!$A$24,'PC04'!$A$30,'PC04'!$A$36,'PC04'!$A$41)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('PC04'!$K$9,'PC04'!$K$15,'PC04'!$K$21,'PC04'!$K$27,'PC04'!$K$33,'PC04'!$K$39,'PC04'!$K$44)</c:f>
              <c:numCache>
                <c:formatCode>0.00</c:formatCode>
                <c:ptCount val="7"/>
                <c:pt idx="0">
                  <c:v>0.4898979485566356</c:v>
                </c:pt>
                <c:pt idx="1">
                  <c:v>0.51537823698055851</c:v>
                </c:pt>
                <c:pt idx="2">
                  <c:v>0.407800479691106</c:v>
                </c:pt>
                <c:pt idx="3">
                  <c:v>0.34223966993225402</c:v>
                </c:pt>
                <c:pt idx="4">
                  <c:v>0.31387960775314044</c:v>
                </c:pt>
                <c:pt idx="5">
                  <c:v>0.21708967829030903</c:v>
                </c:pt>
                <c:pt idx="6">
                  <c:v>0.70333715934978314</c:v>
                </c:pt>
              </c:numCache>
            </c:numRef>
          </c:val>
        </c:ser>
        <c:axId val="126305792"/>
        <c:axId val="126307328"/>
      </c:barChart>
      <c:catAx>
        <c:axId val="126305792"/>
        <c:scaling>
          <c:orientation val="minMax"/>
        </c:scaling>
        <c:axPos val="b"/>
        <c:numFmt formatCode="General" sourceLinked="1"/>
        <c:tickLblPos val="nextTo"/>
        <c:crossAx val="126307328"/>
        <c:crosses val="autoZero"/>
        <c:auto val="1"/>
        <c:lblAlgn val="ctr"/>
        <c:lblOffset val="100"/>
      </c:catAx>
      <c:valAx>
        <c:axId val="126307328"/>
        <c:scaling>
          <c:orientation val="minMax"/>
        </c:scaling>
        <c:axPos val="l"/>
        <c:numFmt formatCode="0.00" sourceLinked="1"/>
        <c:tickLblPos val="nextTo"/>
        <c:crossAx val="12630579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MODA PC 06.11     </a:t>
            </a:r>
          </a:p>
        </c:rich>
      </c:tx>
      <c:layout>
        <c:manualLayout>
          <c:xMode val="edge"/>
          <c:yMode val="edge"/>
          <c:x val="0.32737489063867031"/>
          <c:y val="0.10173410404624281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PC 04.11 MP Calibración</c:v>
          </c:tx>
          <c:dLbls>
            <c:showVal val="1"/>
          </c:dLbls>
          <c:cat>
            <c:numRef>
              <c:f>('PC06'!$A$4,'PC06'!$A$11,'PC06'!$A$17,'PC06'!$A$23,'PC06'!$A$29,'PC06'!$A$35,'PC06'!$A$39)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('PC06'!$H$7,'PC06'!$H$13,'PC06'!$H$19,'PC06'!$H$25,'PC06'!$H$31,'PC06'!$H$37,'PC06'!$H$41)</c:f>
              <c:numCache>
                <c:formatCode>General</c:formatCode>
                <c:ptCount val="7"/>
                <c:pt idx="0">
                  <c:v>#N/A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6722432"/>
        <c:axId val="126723968"/>
      </c:barChart>
      <c:catAx>
        <c:axId val="1267224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723968"/>
        <c:crosses val="autoZero"/>
        <c:auto val="1"/>
        <c:lblAlgn val="ctr"/>
        <c:lblOffset val="100"/>
      </c:catAx>
      <c:valAx>
        <c:axId val="1267239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72243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MEDIA  </a:t>
            </a:r>
            <a:r>
              <a:rPr lang="en-US" sz="1800" b="1" i="0" u="none" strike="noStrike" baseline="0"/>
              <a:t>PC 06.11  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</c:v>
          </c:tx>
          <c:dLbls>
            <c:showVal val="1"/>
          </c:dLbls>
          <c:cat>
            <c:numRef>
              <c:f>('PC06'!$A$4,'PC06'!$A$11,'PC06'!$A$17,'PC06'!$A$23,'PC06'!$A$29,'PC06'!$A$35,'PC06'!$A$39)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('PC06'!$I$7,'PC06'!$I$13,'PC06'!$I$19,'PC06'!$I$25,'PC06'!$I$31,'PC06'!$I$37,'PC06'!$I$41)</c:f>
              <c:numCache>
                <c:formatCode>0.00</c:formatCode>
                <c:ptCount val="7"/>
                <c:pt idx="0" formatCode="General">
                  <c:v>4.5</c:v>
                </c:pt>
                <c:pt idx="1">
                  <c:v>4.666666666666667</c:v>
                </c:pt>
                <c:pt idx="2">
                  <c:v>4.7222222222222223</c:v>
                </c:pt>
                <c:pt idx="3">
                  <c:v>4.8461538461538458</c:v>
                </c:pt>
                <c:pt idx="4">
                  <c:v>4.7272727272727275</c:v>
                </c:pt>
                <c:pt idx="5">
                  <c:v>4.9428571428571431</c:v>
                </c:pt>
                <c:pt idx="6">
                  <c:v>4.9482758620689653</c:v>
                </c:pt>
              </c:numCache>
            </c:numRef>
          </c:val>
        </c:ser>
        <c:axId val="126752256"/>
        <c:axId val="126753792"/>
      </c:barChart>
      <c:catAx>
        <c:axId val="126752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753792"/>
        <c:crosses val="autoZero"/>
        <c:auto val="1"/>
        <c:lblAlgn val="ctr"/>
        <c:lblOffset val="100"/>
      </c:catAx>
      <c:valAx>
        <c:axId val="1267537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75225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/>
            </a:pPr>
            <a:r>
              <a:rPr lang="en-US"/>
              <a:t>DESVIACIÓN TÍPICA </a:t>
            </a:r>
            <a:r>
              <a:rPr lang="en-US" sz="1800" b="1" i="0" u="none" strike="noStrike" baseline="0"/>
              <a:t>PC 06.11  </a:t>
            </a:r>
            <a:endParaRPr lang="en-US"/>
          </a:p>
        </c:rich>
      </c:tx>
      <c:layout>
        <c:manualLayout>
          <c:xMode val="edge"/>
          <c:yMode val="edge"/>
          <c:x val="0.1670415573053369"/>
          <c:y val="5.0867052023121438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DESVIACIÓN TÍPICA</c:v>
          </c:tx>
          <c:dLbls>
            <c:showVal val="1"/>
          </c:dLbls>
          <c:cat>
            <c:numRef>
              <c:f>('PC06'!$A$4,'PC06'!$A$11,'PC06'!$A$17,'PC06'!$A$23,'PC06'!$A$29,'PC06'!$A$35,'PC06'!$A$39)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('PC06'!$K$7,'PC06'!$K$13,'PC06'!$K$19,'PC06'!$K$25,'PC06'!$K$31,'PC06'!$K$37,'PC06'!$K$41)</c:f>
              <c:numCache>
                <c:formatCode>0.00</c:formatCode>
                <c:ptCount val="7"/>
                <c:pt idx="0" formatCode="General">
                  <c:v>0.5</c:v>
                </c:pt>
                <c:pt idx="1">
                  <c:v>0.47140452079103168</c:v>
                </c:pt>
                <c:pt idx="2">
                  <c:v>0.65026110615109023</c:v>
                </c:pt>
                <c:pt idx="3">
                  <c:v>0.36080121229410994</c:v>
                </c:pt>
                <c:pt idx="4">
                  <c:v>0.7890434282600931</c:v>
                </c:pt>
                <c:pt idx="5">
                  <c:v>0.23211538298959886</c:v>
                </c:pt>
                <c:pt idx="6">
                  <c:v>0.28901818300414156</c:v>
                </c:pt>
              </c:numCache>
            </c:numRef>
          </c:val>
        </c:ser>
        <c:axId val="126773888"/>
        <c:axId val="126792064"/>
      </c:barChart>
      <c:catAx>
        <c:axId val="126773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792064"/>
        <c:crosses val="autoZero"/>
        <c:auto val="1"/>
        <c:lblAlgn val="ctr"/>
        <c:lblOffset val="100"/>
      </c:catAx>
      <c:valAx>
        <c:axId val="1267920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773888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8"/>
  <c:chart>
    <c:title>
      <c:tx>
        <c:rich>
          <a:bodyPr/>
          <a:lstStyle/>
          <a:p>
            <a:pPr>
              <a:defRPr/>
            </a:pPr>
            <a:r>
              <a:rPr lang="en-US"/>
              <a:t>MEDIANA  </a:t>
            </a:r>
            <a:r>
              <a:rPr lang="en-US" sz="1800" b="1" i="0" u="none" strike="noStrike" baseline="0"/>
              <a:t>PC 06.11  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Lbls>
            <c:showVal val="1"/>
          </c:dLbls>
          <c:cat>
            <c:numRef>
              <c:f>('PC06'!$A$4,'PC06'!$A$11,'PC06'!$A$17,'PC06'!$A$23,'PC06'!$A$29,'PC06'!$A$35,'PC06'!$A$39)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('PC06'!$J$7,'PC06'!$J$13,'PC06'!$J$19,'PC06'!$J$25,'PC06'!$J$31,'PC06'!$J$37,'PC06'!$J$41)</c:f>
              <c:numCache>
                <c:formatCode>General</c:formatCode>
                <c:ptCount val="7"/>
                <c:pt idx="0">
                  <c:v>4.5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7885312"/>
        <c:axId val="127886848"/>
      </c:barChart>
      <c:catAx>
        <c:axId val="127885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886848"/>
        <c:crosses val="autoZero"/>
        <c:auto val="1"/>
        <c:lblAlgn val="ctr"/>
        <c:lblOffset val="100"/>
      </c:catAx>
      <c:valAx>
        <c:axId val="12788684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788531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MODA PC08.2.A.D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MODA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('PC08'!$I$7,'PC08'!$I$13,'PC08'!$I$19,'PC08'!$I$25,'PC08'!$I$31,'PC08'!$I$37,'PC08'!$I$42)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6572032"/>
        <c:axId val="126573568"/>
      </c:barChart>
      <c:catAx>
        <c:axId val="1265720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26573568"/>
        <c:crosses val="autoZero"/>
        <c:auto val="1"/>
        <c:lblAlgn val="ctr"/>
        <c:lblOffset val="100"/>
      </c:catAx>
      <c:valAx>
        <c:axId val="1265735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5720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MEDIA  </a:t>
            </a:r>
            <a:r>
              <a:rPr lang="en-US" sz="1800" b="1" i="0" u="none" strike="noStrike" baseline="0"/>
              <a:t>PC08.2.A.D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('PC08'!$J$7,'PC08'!$J$13,'PC08'!$J$19,'PC08'!$J$25,'PC08'!$J$31,'PC08'!$J$37,'PC08'!$J$42)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4.7813620071684584</c:v>
                </c:pt>
                <c:pt idx="4" formatCode="0.00">
                  <c:v>4.7989203778677467</c:v>
                </c:pt>
                <c:pt idx="5" formatCode="0.00">
                  <c:v>4.7568710359408035</c:v>
                </c:pt>
                <c:pt idx="6" formatCode="0.00">
                  <c:v>4.8135922330097092</c:v>
                </c:pt>
              </c:numCache>
            </c:numRef>
          </c:val>
        </c:ser>
        <c:axId val="126597760"/>
        <c:axId val="128049536"/>
      </c:barChart>
      <c:catAx>
        <c:axId val="126597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8049536"/>
        <c:crosses val="autoZero"/>
        <c:auto val="1"/>
        <c:lblAlgn val="ctr"/>
        <c:lblOffset val="100"/>
      </c:catAx>
      <c:valAx>
        <c:axId val="1280495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5977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8"/>
  <c:chart>
    <c:title>
      <c:tx>
        <c:rich>
          <a:bodyPr/>
          <a:lstStyle/>
          <a:p>
            <a:pPr>
              <a:defRPr/>
            </a:pPr>
            <a:r>
              <a:rPr lang="en-US"/>
              <a:t>MEDIANA  </a:t>
            </a:r>
            <a:r>
              <a:rPr lang="en-US" sz="1800" b="1" i="0" u="none" strike="noStrike" baseline="0"/>
              <a:t>PC08.2.A.D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('PC08'!$K$7,'PC08'!$K$13,'PC08'!$K$19,'PC08'!$K$25,'PC08'!$K$31,'PC08'!$K$37,'PC08'!$K$42)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8102400"/>
        <c:axId val="128103936"/>
      </c:barChart>
      <c:catAx>
        <c:axId val="128102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8103936"/>
        <c:crosses val="autoZero"/>
        <c:auto val="1"/>
        <c:lblAlgn val="ctr"/>
        <c:lblOffset val="100"/>
      </c:catAx>
      <c:valAx>
        <c:axId val="1281039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810240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9"/>
  <c:chart>
    <c:title>
      <c:tx>
        <c:rich>
          <a:bodyPr/>
          <a:lstStyle/>
          <a:p>
            <a:pPr>
              <a:defRPr/>
            </a:pPr>
            <a:r>
              <a:rPr lang="en-US"/>
              <a:t>DESVIACIÓN TÍPICA </a:t>
            </a:r>
            <a:r>
              <a:rPr lang="en-US" sz="1800" b="1" i="0" u="none" strike="noStrike" baseline="0"/>
              <a:t>PC08.2.A.D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DESVIACIÓN TÍPICA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('PC08'!$L$7,'PC08'!$L$13,'PC08'!$L$19,'PC08'!$L$25,'PC08'!$L$31,'PC08'!$L$37,'PC08'!$L$42)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0.54760175217638984</c:v>
                </c:pt>
                <c:pt idx="4" formatCode="0.00">
                  <c:v>0.54120265972783554</c:v>
                </c:pt>
                <c:pt idx="5" formatCode="0.00">
                  <c:v>0.59426464078195407</c:v>
                </c:pt>
                <c:pt idx="6" formatCode="0.00">
                  <c:v>0.48692587177091756</c:v>
                </c:pt>
              </c:numCache>
            </c:numRef>
          </c:val>
        </c:ser>
        <c:axId val="128323584"/>
        <c:axId val="128325120"/>
      </c:barChart>
      <c:catAx>
        <c:axId val="128323584"/>
        <c:scaling>
          <c:orientation val="minMax"/>
        </c:scaling>
        <c:axPos val="b"/>
        <c:numFmt formatCode="General" sourceLinked="1"/>
        <c:tickLblPos val="nextTo"/>
        <c:crossAx val="128325120"/>
        <c:crosses val="autoZero"/>
        <c:auto val="1"/>
        <c:lblAlgn val="ctr"/>
        <c:lblOffset val="100"/>
      </c:catAx>
      <c:valAx>
        <c:axId val="128325120"/>
        <c:scaling>
          <c:orientation val="minMax"/>
        </c:scaling>
        <c:axPos val="l"/>
        <c:numFmt formatCode="General" sourceLinked="1"/>
        <c:tickLblPos val="nextTo"/>
        <c:crossAx val="12832358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MODA PC08.2.A.I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MODA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('PC08'!$I$8,'PC08'!$I$14,'PC08'!$I$20,'PC08'!$I$26,'PC08'!$I$32,'PC08'!$I$38,'PC08'!$I$43)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8361600"/>
        <c:axId val="128363136"/>
      </c:barChart>
      <c:catAx>
        <c:axId val="128361600"/>
        <c:scaling>
          <c:orientation val="minMax"/>
        </c:scaling>
        <c:axPos val="b"/>
        <c:numFmt formatCode="General" sourceLinked="1"/>
        <c:tickLblPos val="nextTo"/>
        <c:crossAx val="128363136"/>
        <c:crosses val="autoZero"/>
        <c:auto val="1"/>
        <c:lblAlgn val="ctr"/>
        <c:lblOffset val="100"/>
      </c:catAx>
      <c:valAx>
        <c:axId val="128363136"/>
        <c:scaling>
          <c:orientation val="minMax"/>
        </c:scaling>
        <c:axPos val="l"/>
        <c:numFmt formatCode="General" sourceLinked="1"/>
        <c:tickLblPos val="nextTo"/>
        <c:crossAx val="12836160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4"/>
  <c:chart>
    <c:title>
      <c:tx>
        <c:rich>
          <a:bodyPr/>
          <a:lstStyle/>
          <a:p>
            <a:pPr>
              <a:defRPr/>
            </a:pPr>
            <a:r>
              <a:rPr lang="en-US"/>
              <a:t>MEDIANA  PC08.2.A.I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('PC08'!$K$8,'PC08'!$K$14,'PC08'!$K$20,'PC08'!$K$26,'PC08'!$K$32,'PC08'!$K$38,'PC08'!$K$43)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axId val="128375040"/>
        <c:axId val="128413696"/>
      </c:barChart>
      <c:catAx>
        <c:axId val="128375040"/>
        <c:scaling>
          <c:orientation val="minMax"/>
        </c:scaling>
        <c:axPos val="b"/>
        <c:numFmt formatCode="General" sourceLinked="1"/>
        <c:tickLblPos val="nextTo"/>
        <c:crossAx val="128413696"/>
        <c:crosses val="autoZero"/>
        <c:auto val="1"/>
        <c:lblAlgn val="ctr"/>
        <c:lblOffset val="100"/>
      </c:catAx>
      <c:valAx>
        <c:axId val="128413696"/>
        <c:scaling>
          <c:orientation val="minMax"/>
        </c:scaling>
        <c:axPos val="l"/>
        <c:numFmt formatCode="General" sourceLinked="1"/>
        <c:tickLblPos val="nextTo"/>
        <c:crossAx val="1283750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5"/>
  <c:chart>
    <c:title>
      <c:tx>
        <c:rich>
          <a:bodyPr/>
          <a:lstStyle/>
          <a:p>
            <a:pPr>
              <a:defRPr/>
            </a:pPr>
            <a:r>
              <a:rPr lang="en-US"/>
              <a:t>DESVIACIÓN TÍPICA PC08.2.A.I</a:t>
            </a:r>
          </a:p>
        </c:rich>
      </c:tx>
      <c:layout>
        <c:manualLayout>
          <c:xMode val="edge"/>
          <c:yMode val="edge"/>
          <c:x val="0.17735411198600176"/>
          <c:y val="3.23699421965317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DESVIACIÓN TÍPICA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('PC08'!$L$8,'PC08'!$L$14,'PC08'!$L$20,'PC08'!$L$26,'PC08'!$L$32,'PC08'!$L$38,'PC08'!$L$43)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0.5364766382283942</c:v>
                </c:pt>
                <c:pt idx="4" formatCode="0.00">
                  <c:v>0.70767547248490326</c:v>
                </c:pt>
                <c:pt idx="5" formatCode="0.00">
                  <c:v>0.71060423088737301</c:v>
                </c:pt>
                <c:pt idx="6" formatCode="0.00">
                  <c:v>0.18879587089602282</c:v>
                </c:pt>
              </c:numCache>
            </c:numRef>
          </c:val>
        </c:ser>
        <c:axId val="128429440"/>
        <c:axId val="128193664"/>
      </c:barChart>
      <c:catAx>
        <c:axId val="128429440"/>
        <c:scaling>
          <c:orientation val="minMax"/>
        </c:scaling>
        <c:axPos val="b"/>
        <c:numFmt formatCode="General" sourceLinked="1"/>
        <c:tickLblPos val="nextTo"/>
        <c:crossAx val="128193664"/>
        <c:crosses val="autoZero"/>
        <c:auto val="1"/>
        <c:lblAlgn val="ctr"/>
        <c:lblOffset val="100"/>
      </c:catAx>
      <c:valAx>
        <c:axId val="128193664"/>
        <c:scaling>
          <c:orientation val="minMax"/>
        </c:scaling>
        <c:axPos val="l"/>
        <c:numFmt formatCode="General" sourceLinked="1"/>
        <c:tickLblPos val="nextTo"/>
        <c:crossAx val="1284294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1"/>
  <c:chart>
    <c:title>
      <c:tx>
        <c:rich>
          <a:bodyPr/>
          <a:lstStyle/>
          <a:p>
            <a:pPr>
              <a:defRPr/>
            </a:pPr>
            <a:r>
              <a:rPr lang="en-US"/>
              <a:t>MEDIA  PC08.2.A.I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</c:v>
          </c:tx>
          <c:dLbls>
            <c:showVal val="1"/>
          </c:dLbls>
          <c:cat>
            <c:numRef>
              <c:f>('PC08'!$A$4,'PC08'!$A$11,'PC08'!$A$17,'PC08'!$A$23,'PC08'!$A$29,'PC08'!$A$35,'PC08'!$A$40)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('PC08'!$J$8,'PC08'!$J$14,'PC08'!$J$20,'PC08'!$J$26,'PC08'!$J$32,'PC08'!$J$38,'PC08'!$J$43)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4.8043478260869561</c:v>
                </c:pt>
                <c:pt idx="4" formatCode="0.00">
                  <c:v>4.7707509881422929</c:v>
                </c:pt>
                <c:pt idx="5" formatCode="0.00">
                  <c:v>4.7665198237885464</c:v>
                </c:pt>
                <c:pt idx="6" formatCode="0.00">
                  <c:v>4.9708029197080288</c:v>
                </c:pt>
              </c:numCache>
            </c:numRef>
          </c:val>
        </c:ser>
        <c:axId val="128221952"/>
        <c:axId val="128223488"/>
      </c:barChart>
      <c:catAx>
        <c:axId val="128221952"/>
        <c:scaling>
          <c:orientation val="minMax"/>
        </c:scaling>
        <c:axPos val="b"/>
        <c:numFmt formatCode="General" sourceLinked="1"/>
        <c:tickLblPos val="nextTo"/>
        <c:crossAx val="128223488"/>
        <c:crosses val="autoZero"/>
        <c:auto val="1"/>
        <c:lblAlgn val="ctr"/>
        <c:lblOffset val="100"/>
      </c:catAx>
      <c:valAx>
        <c:axId val="128223488"/>
        <c:scaling>
          <c:orientation val="minMax"/>
        </c:scaling>
        <c:axPos val="l"/>
        <c:numFmt formatCode="General" sourceLinked="1"/>
        <c:tickLblPos val="nextTo"/>
        <c:crossAx val="12822195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hyperlink" Target="#Indice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dice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hyperlink" Target="#Indice!A1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24423</xdr:colOff>
      <xdr:row>94</xdr:row>
      <xdr:rowOff>3663</xdr:rowOff>
    </xdr:from>
    <xdr:to>
      <xdr:col>4</xdr:col>
      <xdr:colOff>1947741</xdr:colOff>
      <xdr:row>99</xdr:row>
      <xdr:rowOff>3664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8358798" y="19641038"/>
          <a:ext cx="1923318" cy="952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  <xdr:twoCellAnchor>
    <xdr:from>
      <xdr:col>0</xdr:col>
      <xdr:colOff>285750</xdr:colOff>
      <xdr:row>51</xdr:row>
      <xdr:rowOff>142875</xdr:rowOff>
    </xdr:from>
    <xdr:to>
      <xdr:col>1</xdr:col>
      <xdr:colOff>4016375</xdr:colOff>
      <xdr:row>66</xdr:row>
      <xdr:rowOff>31750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52</xdr:row>
      <xdr:rowOff>0</xdr:rowOff>
    </xdr:from>
    <xdr:to>
      <xdr:col>4</xdr:col>
      <xdr:colOff>2016125</xdr:colOff>
      <xdr:row>66</xdr:row>
      <xdr:rowOff>63500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52</xdr:row>
      <xdr:rowOff>0</xdr:rowOff>
    </xdr:from>
    <xdr:to>
      <xdr:col>10</xdr:col>
      <xdr:colOff>635000</xdr:colOff>
      <xdr:row>66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52</xdr:row>
      <xdr:rowOff>0</xdr:rowOff>
    </xdr:from>
    <xdr:to>
      <xdr:col>16</xdr:col>
      <xdr:colOff>158750</xdr:colOff>
      <xdr:row>66</xdr:row>
      <xdr:rowOff>79375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</xdr:col>
      <xdr:colOff>4572000</xdr:colOff>
      <xdr:row>88</xdr:row>
      <xdr:rowOff>79375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4</xdr:col>
      <xdr:colOff>2016125</xdr:colOff>
      <xdr:row>88</xdr:row>
      <xdr:rowOff>63500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74</xdr:row>
      <xdr:rowOff>0</xdr:rowOff>
    </xdr:from>
    <xdr:to>
      <xdr:col>10</xdr:col>
      <xdr:colOff>635000</xdr:colOff>
      <xdr:row>88</xdr:row>
      <xdr:rowOff>127000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16</xdr:col>
      <xdr:colOff>158750</xdr:colOff>
      <xdr:row>88</xdr:row>
      <xdr:rowOff>79375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754062</xdr:colOff>
      <xdr:row>66</xdr:row>
      <xdr:rowOff>47625</xdr:rowOff>
    </xdr:from>
    <xdr:to>
      <xdr:col>4</xdr:col>
      <xdr:colOff>1468438</xdr:colOff>
      <xdr:row>71</xdr:row>
      <xdr:rowOff>11906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659687" y="14335125"/>
          <a:ext cx="1889126" cy="9167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  <xdr:twoCellAnchor>
    <xdr:from>
      <xdr:col>0</xdr:col>
      <xdr:colOff>428625</xdr:colOff>
      <xdr:row>47</xdr:row>
      <xdr:rowOff>79375</xdr:rowOff>
    </xdr:from>
    <xdr:to>
      <xdr:col>1</xdr:col>
      <xdr:colOff>3968750</xdr:colOff>
      <xdr:row>61</xdr:row>
      <xdr:rowOff>158750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4302125</xdr:colOff>
      <xdr:row>47</xdr:row>
      <xdr:rowOff>47625</xdr:rowOff>
    </xdr:from>
    <xdr:to>
      <xdr:col>4</xdr:col>
      <xdr:colOff>1825625</xdr:colOff>
      <xdr:row>61</xdr:row>
      <xdr:rowOff>111125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762000</xdr:colOff>
      <xdr:row>47</xdr:row>
      <xdr:rowOff>0</xdr:rowOff>
    </xdr:from>
    <xdr:to>
      <xdr:col>12</xdr:col>
      <xdr:colOff>333375</xdr:colOff>
      <xdr:row>61</xdr:row>
      <xdr:rowOff>79375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9</xdr:col>
      <xdr:colOff>396875</xdr:colOff>
      <xdr:row>61</xdr:row>
      <xdr:rowOff>127000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</xdr:row>
      <xdr:rowOff>59531</xdr:rowOff>
    </xdr:from>
    <xdr:to>
      <xdr:col>4</xdr:col>
      <xdr:colOff>1698625</xdr:colOff>
      <xdr:row>92</xdr:row>
      <xdr:rowOff>59531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6842125" y="18363406"/>
          <a:ext cx="1698625" cy="952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  <xdr:twoCellAnchor>
    <xdr:from>
      <xdr:col>0</xdr:col>
      <xdr:colOff>0</xdr:colOff>
      <xdr:row>50</xdr:row>
      <xdr:rowOff>111125</xdr:rowOff>
    </xdr:from>
    <xdr:to>
      <xdr:col>2</xdr:col>
      <xdr:colOff>301625</xdr:colOff>
      <xdr:row>65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889000</xdr:colOff>
      <xdr:row>51</xdr:row>
      <xdr:rowOff>0</xdr:rowOff>
    </xdr:from>
    <xdr:to>
      <xdr:col>5</xdr:col>
      <xdr:colOff>762000</xdr:colOff>
      <xdr:row>65</xdr:row>
      <xdr:rowOff>63500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1190625</xdr:colOff>
      <xdr:row>51</xdr:row>
      <xdr:rowOff>31751</xdr:rowOff>
    </xdr:from>
    <xdr:to>
      <xdr:col>11</xdr:col>
      <xdr:colOff>746125</xdr:colOff>
      <xdr:row>65</xdr:row>
      <xdr:rowOff>158751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1000125</xdr:colOff>
      <xdr:row>51</xdr:row>
      <xdr:rowOff>31750</xdr:rowOff>
    </xdr:from>
    <xdr:to>
      <xdr:col>14</xdr:col>
      <xdr:colOff>317500</xdr:colOff>
      <xdr:row>65</xdr:row>
      <xdr:rowOff>111125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70</xdr:row>
      <xdr:rowOff>79375</xdr:rowOff>
    </xdr:from>
    <xdr:to>
      <xdr:col>2</xdr:col>
      <xdr:colOff>444500</xdr:colOff>
      <xdr:row>84</xdr:row>
      <xdr:rowOff>158750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936625</xdr:colOff>
      <xdr:row>70</xdr:row>
      <xdr:rowOff>63500</xdr:rowOff>
    </xdr:from>
    <xdr:to>
      <xdr:col>11</xdr:col>
      <xdr:colOff>492125</xdr:colOff>
      <xdr:row>85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904875</xdr:colOff>
      <xdr:row>70</xdr:row>
      <xdr:rowOff>79375</xdr:rowOff>
    </xdr:from>
    <xdr:to>
      <xdr:col>14</xdr:col>
      <xdr:colOff>222250</xdr:colOff>
      <xdr:row>84</xdr:row>
      <xdr:rowOff>158750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777875</xdr:colOff>
      <xdr:row>70</xdr:row>
      <xdr:rowOff>79375</xdr:rowOff>
    </xdr:from>
    <xdr:to>
      <xdr:col>5</xdr:col>
      <xdr:colOff>650875</xdr:colOff>
      <xdr:row>84</xdr:row>
      <xdr:rowOff>142875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/>
  </sheetViews>
  <sheetFormatPr baseColWidth="10" defaultRowHeight="15"/>
  <cols>
    <col min="1" max="1" width="86.85546875" customWidth="1"/>
  </cols>
  <sheetData>
    <row r="1" spans="1:3" ht="35.25" customHeight="1">
      <c r="A1" s="28" t="s">
        <v>21</v>
      </c>
      <c r="C1" s="28"/>
    </row>
    <row r="2" spans="1:3" ht="21.75" customHeight="1">
      <c r="A2" s="28"/>
      <c r="C2" s="28"/>
    </row>
    <row r="3" spans="1:3" s="27" customFormat="1" ht="21.75" customHeight="1">
      <c r="A3" s="29" t="s">
        <v>28</v>
      </c>
      <c r="C3" s="30"/>
    </row>
    <row r="5" spans="1:3">
      <c r="A5" s="31" t="s">
        <v>22</v>
      </c>
    </row>
    <row r="6" spans="1:3">
      <c r="A6" s="31" t="s">
        <v>23</v>
      </c>
    </row>
    <row r="8" spans="1:3" ht="18.75">
      <c r="A8" s="12" t="s">
        <v>29</v>
      </c>
    </row>
    <row r="10" spans="1:3">
      <c r="A10" s="31" t="s">
        <v>24</v>
      </c>
    </row>
    <row r="12" spans="1:3" ht="18.75">
      <c r="A12" s="12" t="s">
        <v>27</v>
      </c>
    </row>
    <row r="14" spans="1:3">
      <c r="A14" s="31" t="s">
        <v>25</v>
      </c>
    </row>
    <row r="15" spans="1:3">
      <c r="A15" s="31" t="s">
        <v>26</v>
      </c>
    </row>
  </sheetData>
  <hyperlinks>
    <hyperlink ref="A5" location="'PC04'!A1" display="PC 04.11 Mantenimiento Preventivo ( Calibración)"/>
    <hyperlink ref="A6" location="'PC04'!A1" display="PC 04.12 Mantenimiento Correctivo"/>
    <hyperlink ref="A10" location="'PC06'!A1" display="PC 06.11 Resolución Práctica de Consulta"/>
    <hyperlink ref="A14" location="'PC08'!A1" display="PC 08.2  Apoyo a la Docencia"/>
    <hyperlink ref="A15" location="'PC08'!A1" display="PC 08.2  Apoyo a la Investigació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8"/>
  <sheetViews>
    <sheetView topLeftCell="A45" zoomScale="50" zoomScaleNormal="50" workbookViewId="0"/>
  </sheetViews>
  <sheetFormatPr baseColWidth="10" defaultRowHeight="15"/>
  <cols>
    <col min="1" max="1" width="12.5703125" customWidth="1"/>
    <col min="2" max="2" width="74" customWidth="1"/>
    <col min="3" max="3" width="18.7109375" customWidth="1"/>
    <col min="4" max="4" width="19.5703125" customWidth="1"/>
    <col min="5" max="5" width="33.7109375" customWidth="1"/>
    <col min="6" max="6" width="18.28515625" customWidth="1"/>
    <col min="7" max="7" width="19.85546875" customWidth="1"/>
    <col min="10" max="10" width="15.7109375" customWidth="1"/>
    <col min="11" max="11" width="30.28515625" customWidth="1"/>
    <col min="12" max="12" width="20.42578125" customWidth="1"/>
  </cols>
  <sheetData>
    <row r="2" spans="1:12" ht="23.25">
      <c r="E2" s="7" t="s">
        <v>0</v>
      </c>
      <c r="H2" s="1"/>
    </row>
    <row r="3" spans="1:12">
      <c r="A3" s="5"/>
    </row>
    <row r="4" spans="1:12" ht="18.75">
      <c r="B4" s="12" t="s">
        <v>1</v>
      </c>
    </row>
    <row r="5" spans="1:12" ht="26.25">
      <c r="A5" s="9">
        <v>2009</v>
      </c>
      <c r="B5" s="3"/>
    </row>
    <row r="6" spans="1:12">
      <c r="C6">
        <v>5</v>
      </c>
      <c r="D6">
        <v>4</v>
      </c>
      <c r="E6">
        <v>3</v>
      </c>
      <c r="F6">
        <v>2</v>
      </c>
      <c r="G6">
        <v>1</v>
      </c>
    </row>
    <row r="7" spans="1:12" ht="15.75">
      <c r="C7" s="18" t="s">
        <v>3</v>
      </c>
      <c r="D7" s="18" t="s">
        <v>2</v>
      </c>
      <c r="E7" s="18" t="s">
        <v>11</v>
      </c>
      <c r="F7" s="18" t="s">
        <v>12</v>
      </c>
      <c r="G7" s="18" t="s">
        <v>13</v>
      </c>
      <c r="H7" s="13" t="s">
        <v>5</v>
      </c>
      <c r="I7" s="14" t="s">
        <v>4</v>
      </c>
      <c r="J7" s="22" t="s">
        <v>6</v>
      </c>
      <c r="K7" s="16" t="s">
        <v>7</v>
      </c>
      <c r="L7" s="4" t="s">
        <v>8</v>
      </c>
    </row>
    <row r="8" spans="1:12" ht="15.75">
      <c r="B8" s="10" t="s">
        <v>9</v>
      </c>
      <c r="C8" s="6">
        <v>5</v>
      </c>
      <c r="D8" s="6">
        <v>1</v>
      </c>
      <c r="E8" s="6">
        <v>0</v>
      </c>
      <c r="F8" s="6">
        <v>0</v>
      </c>
      <c r="G8" s="6">
        <v>0</v>
      </c>
      <c r="H8" s="6">
        <f>PC.04.11.2009!F3</f>
        <v>5</v>
      </c>
      <c r="I8" s="34">
        <f>PC.04.11.2009!G3</f>
        <v>4.833333333333333</v>
      </c>
      <c r="J8" s="6">
        <f>PC.04.11.2009!H3</f>
        <v>5</v>
      </c>
      <c r="K8" s="34">
        <f>PC.04.11.2009!I3</f>
        <v>0.37267799624996495</v>
      </c>
      <c r="L8" s="6">
        <v>6</v>
      </c>
    </row>
    <row r="9" spans="1:12" ht="15.75">
      <c r="B9" s="10" t="s">
        <v>10</v>
      </c>
      <c r="C9">
        <v>3</v>
      </c>
      <c r="D9">
        <v>2</v>
      </c>
      <c r="E9">
        <v>0</v>
      </c>
      <c r="F9">
        <v>0</v>
      </c>
      <c r="G9">
        <v>0</v>
      </c>
      <c r="H9">
        <f>PC.04.12.M.C2009!F3</f>
        <v>5</v>
      </c>
      <c r="I9">
        <f>PC.04.12.M.C2009!G3</f>
        <v>4.5999999999999996</v>
      </c>
      <c r="J9">
        <f>PC.04.12.M.C2009!H3</f>
        <v>5</v>
      </c>
      <c r="K9" s="33">
        <f>PC.04.12.M.C2009!I3</f>
        <v>0.4898979485566356</v>
      </c>
      <c r="L9">
        <v>5</v>
      </c>
    </row>
    <row r="12" spans="1:12" ht="26.25">
      <c r="A12" s="9">
        <v>2010</v>
      </c>
    </row>
    <row r="13" spans="1:12" ht="15.75">
      <c r="C13" s="19" t="s">
        <v>3</v>
      </c>
      <c r="D13" s="18" t="s">
        <v>2</v>
      </c>
      <c r="E13" s="18" t="s">
        <v>11</v>
      </c>
      <c r="F13" s="18" t="s">
        <v>12</v>
      </c>
      <c r="G13" s="18" t="s">
        <v>13</v>
      </c>
      <c r="H13" s="13" t="s">
        <v>5</v>
      </c>
      <c r="I13" s="14" t="s">
        <v>4</v>
      </c>
      <c r="J13" s="22" t="s">
        <v>6</v>
      </c>
      <c r="K13" s="16" t="s">
        <v>7</v>
      </c>
      <c r="L13" s="4" t="s">
        <v>8</v>
      </c>
    </row>
    <row r="14" spans="1:12" ht="15.75">
      <c r="B14" s="10" t="s">
        <v>9</v>
      </c>
      <c r="C14">
        <v>25</v>
      </c>
      <c r="D14">
        <v>1</v>
      </c>
      <c r="E14">
        <v>0</v>
      </c>
      <c r="F14">
        <v>0</v>
      </c>
      <c r="G14">
        <v>0</v>
      </c>
      <c r="H14">
        <f>PC.04.11.2010!F3</f>
        <v>5</v>
      </c>
      <c r="I14" s="33">
        <f>PC.04.11.2010!G3</f>
        <v>4.9615384615384617</v>
      </c>
      <c r="J14">
        <f>PC.04.11.2010!H3</f>
        <v>5</v>
      </c>
      <c r="K14" s="33">
        <f>PC.04.11.2010!I3</f>
        <v>0.19230769230769232</v>
      </c>
      <c r="L14">
        <v>26</v>
      </c>
    </row>
    <row r="15" spans="1:12" ht="15.75">
      <c r="B15" s="10" t="s">
        <v>10</v>
      </c>
      <c r="C15">
        <v>66</v>
      </c>
      <c r="D15">
        <v>8</v>
      </c>
      <c r="E15">
        <v>4</v>
      </c>
      <c r="F15">
        <v>0</v>
      </c>
      <c r="G15">
        <v>0</v>
      </c>
      <c r="H15">
        <f>PC.04.12.2010!F3</f>
        <v>5</v>
      </c>
      <c r="I15" s="33">
        <f>PC.04.12.2010!G3</f>
        <v>4.7948717948717947</v>
      </c>
      <c r="J15">
        <f>PC.04.12.2010!H3</f>
        <v>5</v>
      </c>
      <c r="K15" s="33">
        <f>PC.04.12.2010!I3</f>
        <v>0.51537823698055851</v>
      </c>
      <c r="L15">
        <v>78</v>
      </c>
    </row>
    <row r="18" spans="1:12" ht="26.25">
      <c r="A18" s="9">
        <v>2011</v>
      </c>
    </row>
    <row r="19" spans="1:12" ht="15.75">
      <c r="C19" s="19" t="s">
        <v>3</v>
      </c>
      <c r="D19" s="18" t="s">
        <v>2</v>
      </c>
      <c r="E19" s="18" t="s">
        <v>11</v>
      </c>
      <c r="F19" s="18" t="s">
        <v>12</v>
      </c>
      <c r="G19" s="18" t="s">
        <v>13</v>
      </c>
      <c r="H19" s="13" t="s">
        <v>5</v>
      </c>
      <c r="I19" s="14" t="s">
        <v>4</v>
      </c>
      <c r="J19" s="22" t="s">
        <v>6</v>
      </c>
      <c r="K19" s="16" t="s">
        <v>7</v>
      </c>
      <c r="L19" s="4" t="s">
        <v>8</v>
      </c>
    </row>
    <row r="20" spans="1:12" ht="15.75">
      <c r="B20" s="10" t="s">
        <v>9</v>
      </c>
      <c r="C20">
        <v>20</v>
      </c>
      <c r="D20">
        <v>1</v>
      </c>
      <c r="E20">
        <v>1</v>
      </c>
      <c r="F20">
        <v>0</v>
      </c>
      <c r="G20">
        <v>0</v>
      </c>
      <c r="H20">
        <f>PC.04.11.2010!F3</f>
        <v>5</v>
      </c>
      <c r="I20" s="33">
        <f>PC.04.11.2011!G3</f>
        <v>4.8636363636363633</v>
      </c>
      <c r="J20">
        <f>PC.04.11.2011!H3</f>
        <v>5</v>
      </c>
      <c r="K20" s="33">
        <f>PC.04.11.2011!I3</f>
        <v>0.45681252823276774</v>
      </c>
      <c r="L20">
        <v>22</v>
      </c>
    </row>
    <row r="21" spans="1:12" ht="15.75">
      <c r="B21" s="10" t="s">
        <v>10</v>
      </c>
      <c r="C21">
        <v>65</v>
      </c>
      <c r="D21">
        <v>11</v>
      </c>
      <c r="E21">
        <v>1</v>
      </c>
      <c r="F21">
        <v>0</v>
      </c>
      <c r="G21">
        <v>0</v>
      </c>
      <c r="H21">
        <f>PC.04.12.2011!F3</f>
        <v>5</v>
      </c>
      <c r="I21" s="33">
        <f>PC.04.12.2011!G3</f>
        <v>4.8311688311688314</v>
      </c>
      <c r="J21">
        <f>PC.04.12.2011!H3</f>
        <v>5</v>
      </c>
      <c r="K21" s="33">
        <f>PC.04.12.2011!I3</f>
        <v>0.407800479691106</v>
      </c>
      <c r="L21">
        <v>77</v>
      </c>
    </row>
    <row r="24" spans="1:12" ht="26.25">
      <c r="A24" s="9">
        <v>2012</v>
      </c>
    </row>
    <row r="25" spans="1:12" ht="15.75">
      <c r="C25" s="19" t="s">
        <v>3</v>
      </c>
      <c r="D25" s="18" t="s">
        <v>2</v>
      </c>
      <c r="E25" s="18" t="s">
        <v>11</v>
      </c>
      <c r="F25" s="18" t="s">
        <v>12</v>
      </c>
      <c r="G25" s="18" t="s">
        <v>13</v>
      </c>
      <c r="H25" s="13" t="s">
        <v>5</v>
      </c>
      <c r="I25" s="14" t="s">
        <v>4</v>
      </c>
      <c r="J25" s="22" t="s">
        <v>6</v>
      </c>
      <c r="K25" s="16" t="s">
        <v>7</v>
      </c>
      <c r="L25" s="4" t="s">
        <v>8</v>
      </c>
    </row>
    <row r="26" spans="1:12" ht="15.75">
      <c r="B26" s="10" t="s">
        <v>9</v>
      </c>
      <c r="C26">
        <v>34</v>
      </c>
      <c r="D26">
        <v>0</v>
      </c>
      <c r="E26" s="20">
        <v>0</v>
      </c>
      <c r="F26">
        <v>0</v>
      </c>
      <c r="G26">
        <v>0</v>
      </c>
      <c r="H26">
        <f>PC.04.11.2011!F3</f>
        <v>5</v>
      </c>
      <c r="I26">
        <f>PC.04.11.2012!G3</f>
        <v>5</v>
      </c>
      <c r="J26">
        <f>PC.04.11.2012!H3</f>
        <v>5</v>
      </c>
      <c r="K26">
        <f>PC.04.11.2012!I3</f>
        <v>0</v>
      </c>
      <c r="L26">
        <v>34</v>
      </c>
    </row>
    <row r="27" spans="1:12" ht="15.75">
      <c r="B27" s="10" t="s">
        <v>10</v>
      </c>
      <c r="C27">
        <v>134</v>
      </c>
      <c r="D27">
        <v>21</v>
      </c>
      <c r="E27">
        <v>0</v>
      </c>
      <c r="F27">
        <v>0</v>
      </c>
      <c r="G27">
        <v>0</v>
      </c>
      <c r="H27">
        <f>PC.04.12.2012!F3</f>
        <v>5</v>
      </c>
      <c r="I27" s="33">
        <f>PC.04.12.2012!G3</f>
        <v>4.8645161290322578</v>
      </c>
      <c r="J27">
        <f>PC.04.12.2012!H3</f>
        <v>5</v>
      </c>
      <c r="K27" s="33">
        <f>PC.04.12.2012!I3</f>
        <v>0.34223966993225402</v>
      </c>
      <c r="L27">
        <v>155</v>
      </c>
    </row>
    <row r="28" spans="1:12">
      <c r="B28" s="11"/>
    </row>
    <row r="30" spans="1:12" ht="26.25">
      <c r="A30" s="9">
        <v>2013</v>
      </c>
    </row>
    <row r="31" spans="1:12" ht="15.75">
      <c r="C31" s="19" t="s">
        <v>3</v>
      </c>
      <c r="D31" s="18" t="s">
        <v>2</v>
      </c>
      <c r="E31" s="18" t="s">
        <v>11</v>
      </c>
      <c r="F31" s="18" t="s">
        <v>12</v>
      </c>
      <c r="G31" s="18" t="s">
        <v>13</v>
      </c>
      <c r="H31" s="13" t="s">
        <v>5</v>
      </c>
      <c r="I31" s="14" t="s">
        <v>4</v>
      </c>
      <c r="J31" s="22" t="s">
        <v>6</v>
      </c>
      <c r="K31" s="16" t="s">
        <v>7</v>
      </c>
      <c r="L31" s="4" t="s">
        <v>8</v>
      </c>
    </row>
    <row r="32" spans="1:12" ht="15.75">
      <c r="B32" s="10" t="s">
        <v>9</v>
      </c>
      <c r="C32">
        <v>20</v>
      </c>
      <c r="D32">
        <v>0</v>
      </c>
      <c r="E32">
        <v>0</v>
      </c>
      <c r="F32">
        <v>0</v>
      </c>
      <c r="G32">
        <v>0</v>
      </c>
      <c r="H32">
        <f>PC.04.11.2013!F3</f>
        <v>5</v>
      </c>
      <c r="I32">
        <f>PC.04.11.2013!G3</f>
        <v>5</v>
      </c>
      <c r="J32">
        <f>PC.04.11.2013!H3</f>
        <v>5</v>
      </c>
      <c r="K32">
        <f>PC.04.11.2013!I3</f>
        <v>0</v>
      </c>
      <c r="L32">
        <v>20</v>
      </c>
    </row>
    <row r="33" spans="1:12" ht="15.75">
      <c r="B33" s="10" t="s">
        <v>10</v>
      </c>
      <c r="C33">
        <v>128</v>
      </c>
      <c r="D33">
        <v>11</v>
      </c>
      <c r="E33">
        <v>1</v>
      </c>
      <c r="F33">
        <v>0</v>
      </c>
      <c r="G33">
        <v>0</v>
      </c>
      <c r="H33">
        <f>PC.04.12.2013!F3</f>
        <v>5</v>
      </c>
      <c r="I33" s="33">
        <f>PC.04.12.2013!G3</f>
        <v>4.9071428571428575</v>
      </c>
      <c r="J33">
        <f>PC.04.12.2013!H3</f>
        <v>5</v>
      </c>
      <c r="K33" s="33">
        <f>PC.04.12.2013!I3</f>
        <v>0.31387960775314044</v>
      </c>
      <c r="L33">
        <v>135</v>
      </c>
    </row>
    <row r="36" spans="1:12" ht="26.25">
      <c r="A36" s="9">
        <v>2014</v>
      </c>
      <c r="K36" s="20"/>
    </row>
    <row r="37" spans="1:12" ht="14.25" customHeight="1">
      <c r="A37" s="8"/>
      <c r="C37" s="19" t="s">
        <v>3</v>
      </c>
      <c r="D37" s="18" t="s">
        <v>2</v>
      </c>
      <c r="E37" s="18" t="s">
        <v>11</v>
      </c>
      <c r="F37" s="18" t="s">
        <v>12</v>
      </c>
      <c r="G37" s="18" t="s">
        <v>13</v>
      </c>
      <c r="H37" s="13" t="s">
        <v>5</v>
      </c>
      <c r="I37" s="14" t="s">
        <v>4</v>
      </c>
      <c r="J37" s="22" t="s">
        <v>6</v>
      </c>
      <c r="K37" s="16" t="s">
        <v>7</v>
      </c>
      <c r="L37" s="4" t="s">
        <v>8</v>
      </c>
    </row>
    <row r="38" spans="1:12" ht="15.75">
      <c r="B38" s="10" t="s">
        <v>9</v>
      </c>
      <c r="C38">
        <v>20</v>
      </c>
      <c r="D38">
        <v>2</v>
      </c>
      <c r="E38">
        <v>0</v>
      </c>
      <c r="F38">
        <v>0</v>
      </c>
      <c r="G38">
        <v>0</v>
      </c>
      <c r="H38">
        <f>PC.04.11.2014!F3</f>
        <v>5</v>
      </c>
      <c r="I38" s="33">
        <f>PC.04.11.2014!G3</f>
        <v>4.9047619047619051</v>
      </c>
      <c r="J38">
        <f>PC.04.11.2014!H3</f>
        <v>5</v>
      </c>
      <c r="K38" s="33">
        <f>PC.04.11.2014!I3</f>
        <v>0.29354352395090366</v>
      </c>
      <c r="L38">
        <v>22</v>
      </c>
    </row>
    <row r="39" spans="1:12" ht="15.75">
      <c r="B39" s="10" t="s">
        <v>10</v>
      </c>
      <c r="C39">
        <v>115</v>
      </c>
      <c r="D39">
        <v>6</v>
      </c>
      <c r="E39">
        <v>0</v>
      </c>
      <c r="F39">
        <v>0</v>
      </c>
      <c r="G39">
        <v>0</v>
      </c>
      <c r="H39">
        <f>PC.04.12.2014!F3</f>
        <v>5</v>
      </c>
      <c r="I39" s="33">
        <f>PC.04.12.2014!G3</f>
        <v>4.9504132231404956</v>
      </c>
      <c r="J39">
        <f>PC.04.12.2014!H3</f>
        <v>5</v>
      </c>
      <c r="K39" s="33">
        <f>PC.04.12.2014!I3</f>
        <v>0.21708967829030903</v>
      </c>
      <c r="L39">
        <v>121</v>
      </c>
    </row>
    <row r="41" spans="1:12" ht="26.25">
      <c r="A41" s="9">
        <v>2015</v>
      </c>
      <c r="K41" s="20"/>
    </row>
    <row r="42" spans="1:12" ht="26.25">
      <c r="A42" s="8"/>
      <c r="C42" s="19" t="s">
        <v>3</v>
      </c>
      <c r="D42" s="18" t="s">
        <v>2</v>
      </c>
      <c r="E42" s="18" t="s">
        <v>11</v>
      </c>
      <c r="F42" s="18" t="s">
        <v>12</v>
      </c>
      <c r="G42" s="18" t="s">
        <v>13</v>
      </c>
      <c r="H42" s="13" t="s">
        <v>5</v>
      </c>
      <c r="I42" s="14" t="s">
        <v>4</v>
      </c>
      <c r="J42" s="22" t="s">
        <v>6</v>
      </c>
      <c r="K42" s="16" t="s">
        <v>7</v>
      </c>
      <c r="L42" s="4" t="s">
        <v>8</v>
      </c>
    </row>
    <row r="43" spans="1:12" ht="15.75">
      <c r="B43" s="10" t="s">
        <v>9</v>
      </c>
      <c r="C43">
        <v>5</v>
      </c>
      <c r="D43">
        <v>0</v>
      </c>
      <c r="E43">
        <v>0</v>
      </c>
      <c r="F43">
        <v>0</v>
      </c>
      <c r="G43">
        <v>0</v>
      </c>
      <c r="H43">
        <f>PC.04.11.2015!F3</f>
        <v>5</v>
      </c>
      <c r="I43" s="33">
        <f>PC.04.11.2015!G3</f>
        <v>5</v>
      </c>
      <c r="J43">
        <f>PC.04.11.2015!H3</f>
        <v>5</v>
      </c>
      <c r="K43" s="33">
        <f>PC.04.11.2015!I3</f>
        <v>0</v>
      </c>
      <c r="L43">
        <v>5</v>
      </c>
    </row>
    <row r="44" spans="1:12" ht="15.75">
      <c r="B44" s="10" t="s">
        <v>10</v>
      </c>
      <c r="C44">
        <v>82</v>
      </c>
      <c r="D44">
        <v>9</v>
      </c>
      <c r="E44">
        <v>3</v>
      </c>
      <c r="F44">
        <v>0</v>
      </c>
      <c r="G44">
        <v>2</v>
      </c>
      <c r="H44">
        <f>PC.04.12.2015!F3</f>
        <v>5</v>
      </c>
      <c r="I44" s="33">
        <f>PC.04.12.2015!G3</f>
        <v>4.760416666666667</v>
      </c>
      <c r="J44">
        <f>PC.04.12.2015!H3</f>
        <v>5</v>
      </c>
      <c r="K44" s="33">
        <f>PC.04.12.2015!I3</f>
        <v>0.70333715934978314</v>
      </c>
      <c r="L44">
        <v>96</v>
      </c>
    </row>
    <row r="46" spans="1:12" ht="23.25">
      <c r="A46" s="23" t="s">
        <v>19</v>
      </c>
      <c r="H46" s="13" t="s">
        <v>5</v>
      </c>
      <c r="I46" s="15" t="s">
        <v>4</v>
      </c>
      <c r="J46" s="21" t="s">
        <v>6</v>
      </c>
      <c r="K46" s="17" t="s">
        <v>20</v>
      </c>
      <c r="L46" s="24" t="s">
        <v>8</v>
      </c>
    </row>
    <row r="47" spans="1:12" ht="15.75">
      <c r="B47" s="10" t="s">
        <v>9</v>
      </c>
      <c r="C47" s="11"/>
      <c r="D47" s="11"/>
      <c r="E47" s="11"/>
      <c r="F47" s="11"/>
      <c r="G47" s="11"/>
      <c r="H47">
        <f>MODE(H8,H14,H20,H26,H32,H38,H43)</f>
        <v>5</v>
      </c>
      <c r="I47" s="33">
        <f>AVERAGE(I8,I14,I20,I26,I32,I38,I43)</f>
        <v>4.9376100090385808</v>
      </c>
      <c r="J47">
        <f>MEDIAN(J8,J14,J20,J26,J32,J38,J43)</f>
        <v>5</v>
      </c>
      <c r="K47" s="33">
        <f>STDEVP(K8,K14,K20,K26,K32,K38,K43)</f>
        <v>0.17870808895036341</v>
      </c>
      <c r="L47">
        <f>SUM(L8,L14,L20,L26,L32,L38,L43)</f>
        <v>135</v>
      </c>
    </row>
    <row r="48" spans="1:12" ht="15.75">
      <c r="B48" s="10" t="s">
        <v>10</v>
      </c>
      <c r="C48" s="11"/>
      <c r="D48" s="11"/>
      <c r="E48" s="11"/>
      <c r="F48" s="11"/>
      <c r="G48" s="11"/>
      <c r="H48">
        <f>MODE(H9,H15,H21,H27,H33,H39,H44)</f>
        <v>5</v>
      </c>
      <c r="I48" s="33">
        <f>AVERAGE(I9,I15,I21,I27,I33,I39,I44)</f>
        <v>4.8155042145747</v>
      </c>
      <c r="J48">
        <f>MEDIAN(J9,J15,J21,J27,J33,J39,J44)</f>
        <v>5</v>
      </c>
      <c r="K48" s="33">
        <f>STDEVP(K9,K15,K21,K27,K33,K39,K44)</f>
        <v>0.14761946076198815</v>
      </c>
      <c r="L48">
        <f>SUM(L9,L15,L21,L27,L33,L39,L44)</f>
        <v>667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3" sqref="F3"/>
    </sheetView>
  </sheetViews>
  <sheetFormatPr baseColWidth="10" defaultRowHeight="15"/>
  <cols>
    <col min="1" max="1" width="19" customWidth="1"/>
    <col min="2" max="2" width="18.140625" customWidth="1"/>
    <col min="3" max="3" width="31.85546875" customWidth="1"/>
    <col min="4" max="4" width="20.7109375" customWidth="1"/>
    <col min="5" max="5" width="23.28515625" customWidth="1"/>
    <col min="9" max="9" width="20.140625" customWidth="1"/>
  </cols>
  <sheetData>
    <row r="1" spans="1:9" ht="42.75" customHeight="1">
      <c r="D1" s="28">
        <v>2009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MODE(A3:A7,B3)</f>
        <v>5</v>
      </c>
      <c r="G3" s="33">
        <f>AVERAGE(A3:A7,B3)</f>
        <v>4.833333333333333</v>
      </c>
      <c r="H3">
        <f>MEDIAN(A3:A7,B3)</f>
        <v>5</v>
      </c>
      <c r="I3" s="33">
        <f>STDEVP(A3:A7,B3)</f>
        <v>0.37267799624996495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G3" sqref="G3"/>
    </sheetView>
  </sheetViews>
  <sheetFormatPr baseColWidth="10" defaultRowHeight="15"/>
  <cols>
    <col min="1" max="1" width="18.85546875" customWidth="1"/>
    <col min="2" max="2" width="18.28515625" customWidth="1"/>
    <col min="3" max="3" width="31.28515625" customWidth="1"/>
    <col min="4" max="4" width="23.28515625" customWidth="1"/>
    <col min="5" max="5" width="19.5703125" customWidth="1"/>
    <col min="9" max="9" width="20.28515625" customWidth="1"/>
  </cols>
  <sheetData>
    <row r="1" spans="1:9" ht="42.75" customHeight="1">
      <c r="D1" s="28">
        <v>2010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MODE(A3:A27,B3)</f>
        <v>5</v>
      </c>
      <c r="G3" s="33">
        <f>AVERAGE(A3:A27,B3)</f>
        <v>4.9615384615384617</v>
      </c>
      <c r="H3">
        <f>MEDIAN(A3:A27,B3)</f>
        <v>5</v>
      </c>
      <c r="I3" s="33">
        <f>STDEVP(A3:A27,B3)</f>
        <v>0.19230769230769232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90" zoomScaleNormal="90" workbookViewId="0">
      <selection activeCell="I3" sqref="I3"/>
    </sheetView>
  </sheetViews>
  <sheetFormatPr baseColWidth="10" defaultRowHeight="15"/>
  <cols>
    <col min="1" max="1" width="22" customWidth="1"/>
    <col min="2" max="2" width="20.28515625" customWidth="1"/>
    <col min="3" max="3" width="31.85546875" customWidth="1"/>
    <col min="4" max="4" width="27.28515625" customWidth="1"/>
    <col min="5" max="5" width="22" customWidth="1"/>
    <col min="9" max="9" width="18.28515625" style="35" customWidth="1"/>
  </cols>
  <sheetData>
    <row r="1" spans="1:9" ht="42.75" customHeight="1">
      <c r="D1" s="28">
        <v>2011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36" t="s">
        <v>20</v>
      </c>
    </row>
    <row r="3" spans="1:9">
      <c r="A3">
        <v>5</v>
      </c>
      <c r="B3">
        <v>4</v>
      </c>
      <c r="C3">
        <v>3</v>
      </c>
      <c r="F3">
        <f>MODE(A3:A22,B3,C3)</f>
        <v>5</v>
      </c>
      <c r="G3" s="33">
        <f>AVERAGE(A3:A22,B3,C3)</f>
        <v>4.8636363636363633</v>
      </c>
      <c r="H3">
        <f>MEDIAN(A3:A22,B3,C3)</f>
        <v>5</v>
      </c>
      <c r="I3" s="33">
        <f>STDEVP(A3:A22,B3,C3)</f>
        <v>0.45681252823276774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topLeftCell="C1" workbookViewId="0">
      <selection activeCell="I3" sqref="I3"/>
    </sheetView>
  </sheetViews>
  <sheetFormatPr baseColWidth="10" defaultRowHeight="15"/>
  <cols>
    <col min="1" max="1" width="21.5703125" customWidth="1"/>
    <col min="2" max="2" width="19.140625" customWidth="1"/>
    <col min="3" max="3" width="32.140625" customWidth="1"/>
    <col min="4" max="4" width="29.28515625" customWidth="1"/>
    <col min="5" max="5" width="24.7109375" customWidth="1"/>
    <col min="9" max="9" width="19.7109375" customWidth="1"/>
  </cols>
  <sheetData>
    <row r="1" spans="1:9" ht="42.75" customHeight="1">
      <c r="D1" s="28">
        <v>2012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F3">
        <f>MODE(A3:A36)</f>
        <v>5</v>
      </c>
      <c r="G3">
        <f>AVERAGE(A3:A36)</f>
        <v>5</v>
      </c>
      <c r="H3">
        <f>MEDIAN(A3:A36)</f>
        <v>5</v>
      </c>
      <c r="I3">
        <f>STDEVP(A3:A36)</f>
        <v>0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I3" sqref="I3"/>
    </sheetView>
  </sheetViews>
  <sheetFormatPr baseColWidth="10" defaultRowHeight="15"/>
  <cols>
    <col min="1" max="1" width="25.28515625" customWidth="1"/>
    <col min="2" max="2" width="16.85546875" customWidth="1"/>
    <col min="3" max="3" width="30.140625" customWidth="1"/>
    <col min="4" max="4" width="21.42578125" customWidth="1"/>
    <col min="5" max="5" width="23" customWidth="1"/>
    <col min="9" max="9" width="22.5703125" customWidth="1"/>
  </cols>
  <sheetData>
    <row r="1" spans="1:9" ht="42.75" customHeight="1">
      <c r="D1" s="28">
        <v>2013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F3">
        <f>MODE(A3:A21)</f>
        <v>5</v>
      </c>
      <c r="G3">
        <f>AVERAGE(A3:A21)</f>
        <v>5</v>
      </c>
      <c r="H3">
        <f>MEDIAN(A3:A21)</f>
        <v>5</v>
      </c>
      <c r="I3">
        <f>STDEVP(A3:A21)</f>
        <v>0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"/>
  <sheetViews>
    <sheetView topLeftCell="A4" zoomScale="90" zoomScaleNormal="90" workbookViewId="0">
      <selection activeCell="I3" sqref="I3"/>
    </sheetView>
  </sheetViews>
  <sheetFormatPr baseColWidth="10" defaultRowHeight="15"/>
  <cols>
    <col min="1" max="1" width="26" customWidth="1"/>
    <col min="2" max="2" width="25.42578125" customWidth="1"/>
    <col min="3" max="3" width="37.28515625" customWidth="1"/>
    <col min="4" max="4" width="20" customWidth="1"/>
    <col min="5" max="5" width="23.85546875" customWidth="1"/>
    <col min="9" max="9" width="24.42578125" customWidth="1"/>
  </cols>
  <sheetData>
    <row r="1" spans="1:9" ht="42.75" customHeight="1">
      <c r="D1" s="28">
        <v>2014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MODE(A3:A21,B3:B4)</f>
        <v>5</v>
      </c>
      <c r="G3" s="33">
        <f>AVERAGE(A3:A21,B3:B4)</f>
        <v>4.9047619047619051</v>
      </c>
      <c r="H3">
        <f>MEDIAN(A3:A21,B3:B4)</f>
        <v>5</v>
      </c>
      <c r="I3" s="33">
        <f>STDEVP(A3:A21,B3:B4)</f>
        <v>0.29354352395090366</v>
      </c>
    </row>
    <row r="4" spans="1:9">
      <c r="A4">
        <v>5</v>
      </c>
      <c r="B4">
        <v>4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sqref="A1:I2"/>
    </sheetView>
  </sheetViews>
  <sheetFormatPr baseColWidth="10" defaultRowHeight="15"/>
  <cols>
    <col min="1" max="1" width="17.28515625" customWidth="1"/>
    <col min="2" max="2" width="16.140625" customWidth="1"/>
    <col min="3" max="3" width="32" customWidth="1"/>
    <col min="4" max="4" width="19.140625" customWidth="1"/>
    <col min="5" max="5" width="21.85546875" customWidth="1"/>
    <col min="9" max="9" width="22.5703125" customWidth="1"/>
  </cols>
  <sheetData>
    <row r="1" spans="1:9" ht="23.25">
      <c r="D1" s="28">
        <v>2015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F3">
        <f>MODE(A3:A84,B3:B11,C3:C5,E3:E4)</f>
        <v>5</v>
      </c>
      <c r="G3">
        <f>AVERAGE(A3:A84,B3:B11,C3:C5,E3:E4)</f>
        <v>5</v>
      </c>
      <c r="H3">
        <f>MEDIAN(A3:A84,B3:B11,C3:C5,E3:E4)</f>
        <v>5</v>
      </c>
      <c r="I3">
        <f>STDEVP(A3:A84,B3:B11,C3:C5,E3:E4)</f>
        <v>0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I3" sqref="I3"/>
    </sheetView>
  </sheetViews>
  <sheetFormatPr baseColWidth="10" defaultRowHeight="15"/>
  <cols>
    <col min="1" max="1" width="20.5703125" customWidth="1"/>
    <col min="2" max="2" width="21.28515625" customWidth="1"/>
    <col min="3" max="3" width="29.7109375" customWidth="1"/>
    <col min="4" max="4" width="18" customWidth="1"/>
    <col min="5" max="5" width="24.5703125" customWidth="1"/>
    <col min="9" max="9" width="23.42578125" customWidth="1"/>
  </cols>
  <sheetData>
    <row r="1" spans="1:9" ht="42.75" customHeight="1">
      <c r="D1" s="28">
        <v>2009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MODE(A3:A5,B3:B4)</f>
        <v>5</v>
      </c>
      <c r="G3">
        <f>AVERAGE(A3:A5,B3:B4)</f>
        <v>4.5999999999999996</v>
      </c>
      <c r="H3">
        <f>MEDIAN(A3:A5,B3:B4)</f>
        <v>5</v>
      </c>
      <c r="I3" s="33">
        <f>STDEVP(A3:A5,B3:B4)</f>
        <v>0.4898979485566356</v>
      </c>
    </row>
    <row r="4" spans="1:9">
      <c r="A4">
        <v>5</v>
      </c>
      <c r="B4">
        <v>4</v>
      </c>
    </row>
    <row r="5" spans="1:9">
      <c r="A5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I3" sqref="I3"/>
    </sheetView>
  </sheetViews>
  <sheetFormatPr baseColWidth="10" defaultRowHeight="15"/>
  <cols>
    <col min="1" max="1" width="18.140625" customWidth="1"/>
    <col min="2" max="2" width="18.85546875" customWidth="1"/>
    <col min="3" max="3" width="32.42578125" customWidth="1"/>
    <col min="4" max="4" width="17.28515625" customWidth="1"/>
    <col min="5" max="5" width="23.7109375" customWidth="1"/>
    <col min="9" max="9" width="22" customWidth="1"/>
  </cols>
  <sheetData>
    <row r="1" spans="1:9" ht="42.75" customHeight="1">
      <c r="D1" s="28">
        <v>2010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F3">
        <f>MODE(A3:A68,B3:B10,C3:C6)</f>
        <v>5</v>
      </c>
      <c r="G3" s="33">
        <f>AVERAGE(A3:A68,B3:B10,C3:C6)</f>
        <v>4.7948717948717947</v>
      </c>
      <c r="H3">
        <f>MEDIAN(A3:A68,B3:B10,C3:C6)</f>
        <v>5</v>
      </c>
      <c r="I3" s="33">
        <f>STDEVP(A3:A68,B3:B10,C3:C6)</f>
        <v>0.51537823698055851</v>
      </c>
    </row>
    <row r="4" spans="1:9">
      <c r="A4">
        <v>5</v>
      </c>
      <c r="B4">
        <v>4</v>
      </c>
      <c r="C4">
        <v>3</v>
      </c>
    </row>
    <row r="5" spans="1:9">
      <c r="A5">
        <v>5</v>
      </c>
      <c r="B5">
        <v>4</v>
      </c>
      <c r="C5">
        <v>3</v>
      </c>
    </row>
    <row r="6" spans="1:9">
      <c r="A6">
        <v>5</v>
      </c>
      <c r="B6">
        <v>4</v>
      </c>
      <c r="C6">
        <v>3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  <c r="B9">
        <v>4</v>
      </c>
    </row>
    <row r="10" spans="1:9">
      <c r="A10">
        <v>5</v>
      </c>
      <c r="B10">
        <v>4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I3" sqref="I3"/>
    </sheetView>
  </sheetViews>
  <sheetFormatPr baseColWidth="10" defaultRowHeight="15"/>
  <cols>
    <col min="1" max="1" width="19.28515625" customWidth="1"/>
    <col min="2" max="2" width="21.5703125" customWidth="1"/>
    <col min="3" max="3" width="34.140625" customWidth="1"/>
    <col min="4" max="4" width="24.140625" customWidth="1"/>
    <col min="5" max="5" width="21.140625" customWidth="1"/>
    <col min="9" max="9" width="19.5703125" customWidth="1"/>
  </cols>
  <sheetData>
    <row r="1" spans="1:9" ht="42.75" customHeight="1">
      <c r="D1" s="28">
        <v>2011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F3">
        <f>MODE(A3:A67,B3:B13,C3)</f>
        <v>5</v>
      </c>
      <c r="G3" s="33">
        <f>AVERAGE(A3:A67,B3:B13,C3)</f>
        <v>4.8311688311688314</v>
      </c>
      <c r="H3">
        <f>MEDIAN(A3:A67,B3:B13,C3)</f>
        <v>5</v>
      </c>
      <c r="I3" s="33">
        <f>STDEVP(A3:A67,B3:B13,C3)</f>
        <v>0.407800479691106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  <c r="B9">
        <v>4</v>
      </c>
    </row>
    <row r="10" spans="1:9">
      <c r="A10">
        <v>5</v>
      </c>
      <c r="B10">
        <v>4</v>
      </c>
    </row>
    <row r="11" spans="1:9">
      <c r="A11">
        <v>5</v>
      </c>
      <c r="B11">
        <v>4</v>
      </c>
    </row>
    <row r="12" spans="1:9">
      <c r="A12">
        <v>5</v>
      </c>
      <c r="B12">
        <v>4</v>
      </c>
    </row>
    <row r="13" spans="1:9">
      <c r="A13">
        <v>5</v>
      </c>
      <c r="B13">
        <v>4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36"/>
  <sheetViews>
    <sheetView zoomScale="80" zoomScaleNormal="80" workbookViewId="0">
      <selection activeCell="I3" sqref="I3"/>
    </sheetView>
  </sheetViews>
  <sheetFormatPr baseColWidth="10" defaultRowHeight="15"/>
  <cols>
    <col min="1" max="1" width="20.5703125" customWidth="1"/>
    <col min="2" max="2" width="25.85546875" customWidth="1"/>
    <col min="3" max="3" width="35.28515625" customWidth="1"/>
    <col min="4" max="4" width="23" customWidth="1"/>
    <col min="5" max="5" width="24.7109375" customWidth="1"/>
    <col min="9" max="9" width="20.42578125" customWidth="1"/>
  </cols>
  <sheetData>
    <row r="1" spans="1:9" ht="42.75" customHeight="1">
      <c r="D1" s="28">
        <v>2012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MODE(A3:A136,B3:B23)</f>
        <v>5</v>
      </c>
      <c r="G3" s="33">
        <f>AVERAGE(A3:A136,B3:B23)</f>
        <v>4.8645161290322578</v>
      </c>
      <c r="H3">
        <f>MEDIAN(A3:A136,B3:B23)</f>
        <v>5</v>
      </c>
      <c r="I3" s="33">
        <f>STDEVP(A3:A136,B3:B23)</f>
        <v>0.34223966993225402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  <c r="B9">
        <v>4</v>
      </c>
    </row>
    <row r="10" spans="1:9">
      <c r="A10">
        <v>5</v>
      </c>
      <c r="B10">
        <v>4</v>
      </c>
    </row>
    <row r="11" spans="1:9">
      <c r="A11">
        <v>5</v>
      </c>
      <c r="B11">
        <v>4</v>
      </c>
    </row>
    <row r="12" spans="1:9">
      <c r="A12">
        <v>5</v>
      </c>
      <c r="B12">
        <v>4</v>
      </c>
    </row>
    <row r="13" spans="1:9">
      <c r="A13">
        <v>5</v>
      </c>
      <c r="B13">
        <v>4</v>
      </c>
    </row>
    <row r="14" spans="1:9">
      <c r="A14">
        <v>5</v>
      </c>
      <c r="B14">
        <v>4</v>
      </c>
    </row>
    <row r="15" spans="1:9">
      <c r="A15">
        <v>5</v>
      </c>
      <c r="B15">
        <v>4</v>
      </c>
    </row>
    <row r="16" spans="1:9">
      <c r="A16">
        <v>5</v>
      </c>
      <c r="B16">
        <v>4</v>
      </c>
    </row>
    <row r="17" spans="1:2">
      <c r="A17">
        <v>5</v>
      </c>
      <c r="B17">
        <v>4</v>
      </c>
    </row>
    <row r="18" spans="1:2">
      <c r="A18">
        <v>5</v>
      </c>
      <c r="B18">
        <v>4</v>
      </c>
    </row>
    <row r="19" spans="1:2">
      <c r="A19">
        <v>5</v>
      </c>
      <c r="B19">
        <v>4</v>
      </c>
    </row>
    <row r="20" spans="1:2">
      <c r="A20">
        <v>5</v>
      </c>
      <c r="B20">
        <v>4</v>
      </c>
    </row>
    <row r="21" spans="1:2">
      <c r="A21">
        <v>5</v>
      </c>
      <c r="B21">
        <v>4</v>
      </c>
    </row>
    <row r="22" spans="1:2">
      <c r="A22">
        <v>5</v>
      </c>
      <c r="B22">
        <v>4</v>
      </c>
    </row>
    <row r="23" spans="1:2">
      <c r="A23">
        <v>5</v>
      </c>
      <c r="B23">
        <v>4</v>
      </c>
    </row>
    <row r="24" spans="1:2">
      <c r="A24">
        <v>5</v>
      </c>
    </row>
    <row r="25" spans="1:2">
      <c r="A25">
        <v>5</v>
      </c>
    </row>
    <row r="26" spans="1:2">
      <c r="A26">
        <v>5</v>
      </c>
    </row>
    <row r="27" spans="1:2">
      <c r="A27">
        <v>5</v>
      </c>
    </row>
    <row r="28" spans="1:2">
      <c r="A28">
        <v>5</v>
      </c>
    </row>
    <row r="29" spans="1:2">
      <c r="A29">
        <v>5</v>
      </c>
    </row>
    <row r="30" spans="1:2">
      <c r="A30">
        <v>5</v>
      </c>
    </row>
    <row r="31" spans="1:2">
      <c r="A31">
        <v>5</v>
      </c>
    </row>
    <row r="32" spans="1:2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I3" sqref="I3"/>
    </sheetView>
  </sheetViews>
  <sheetFormatPr baseColWidth="10" defaultRowHeight="15"/>
  <cols>
    <col min="1" max="1" width="19.85546875" customWidth="1"/>
    <col min="2" max="2" width="22.140625" customWidth="1"/>
    <col min="3" max="3" width="34.28515625" customWidth="1"/>
    <col min="4" max="4" width="18.85546875" customWidth="1"/>
    <col min="5" max="5" width="20.5703125" customWidth="1"/>
    <col min="9" max="9" width="21.28515625" customWidth="1"/>
  </cols>
  <sheetData>
    <row r="1" spans="1:9" ht="42.75" customHeight="1">
      <c r="D1" s="28">
        <v>2013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F3">
        <f>MODE(A3:A130,B3:B13,C3)</f>
        <v>5</v>
      </c>
      <c r="G3" s="33">
        <f>AVERAGE(A3:A130,B3:B13,C3)</f>
        <v>4.9071428571428575</v>
      </c>
      <c r="H3">
        <f>MEDIAN(A3:A130,B3:B13,C3)</f>
        <v>5</v>
      </c>
      <c r="I3" s="33">
        <f>STDEVP(A3:A130,B3:B13,C3)</f>
        <v>0.31387960775314044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  <c r="B9">
        <v>4</v>
      </c>
    </row>
    <row r="10" spans="1:9">
      <c r="A10">
        <v>5</v>
      </c>
      <c r="B10">
        <v>4</v>
      </c>
    </row>
    <row r="11" spans="1:9">
      <c r="A11">
        <v>5</v>
      </c>
      <c r="B11">
        <v>4</v>
      </c>
    </row>
    <row r="12" spans="1:9">
      <c r="A12">
        <v>5</v>
      </c>
      <c r="B12">
        <v>4</v>
      </c>
    </row>
    <row r="13" spans="1:9">
      <c r="A13">
        <v>5</v>
      </c>
      <c r="B13">
        <v>4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17"/>
  <sheetViews>
    <sheetView workbookViewId="0">
      <selection activeCell="I3" sqref="I3"/>
    </sheetView>
  </sheetViews>
  <sheetFormatPr baseColWidth="10" defaultRowHeight="15"/>
  <cols>
    <col min="1" max="1" width="22.7109375" customWidth="1"/>
    <col min="2" max="2" width="20.28515625" customWidth="1"/>
    <col min="3" max="3" width="31.5703125" customWidth="1"/>
    <col min="4" max="4" width="21.28515625" customWidth="1"/>
    <col min="5" max="5" width="21.140625" customWidth="1"/>
    <col min="9" max="9" width="22.42578125" customWidth="1"/>
  </cols>
  <sheetData>
    <row r="1" spans="1:9" ht="42.75" customHeight="1">
      <c r="D1" s="28">
        <v>2014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MODE(A3:A117,B3:B8)</f>
        <v>5</v>
      </c>
      <c r="G3" s="33">
        <f>AVERAGE(A3:A117,B3:B8)</f>
        <v>4.9504132231404956</v>
      </c>
      <c r="H3">
        <f>MEDIAN(A3:A117,B3:B8)</f>
        <v>5</v>
      </c>
      <c r="I3" s="33">
        <f>STDEVP(A3:A117,B3:B8)</f>
        <v>0.21708967829030903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H4" sqref="H4"/>
    </sheetView>
  </sheetViews>
  <sheetFormatPr baseColWidth="10" defaultRowHeight="15"/>
  <cols>
    <col min="9" max="9" width="20.85546875" customWidth="1"/>
  </cols>
  <sheetData>
    <row r="1" spans="1:9" ht="23.25">
      <c r="D1" s="28">
        <v>2015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E3">
        <v>1</v>
      </c>
      <c r="F3">
        <f>MODE(A3:A84,B3:B11,C3:C5,E3:E4)</f>
        <v>5</v>
      </c>
      <c r="G3" s="33">
        <f>AVERAGE(A3:A84,B3:B11,C3:C5,E3:E4)</f>
        <v>4.760416666666667</v>
      </c>
      <c r="H3">
        <f>MEDIAN(A3:A84,B3:B11,C3:C5,E3:E4)</f>
        <v>5</v>
      </c>
      <c r="I3" s="33">
        <f>STDEVP(A3:A84,B3:B11,C3:C5,E3:E4)</f>
        <v>0.70333715934978314</v>
      </c>
    </row>
    <row r="4" spans="1:9">
      <c r="A4">
        <v>5</v>
      </c>
      <c r="B4">
        <v>4</v>
      </c>
      <c r="C4">
        <v>3</v>
      </c>
      <c r="E4">
        <v>1</v>
      </c>
    </row>
    <row r="5" spans="1:9">
      <c r="A5">
        <v>5</v>
      </c>
      <c r="B5">
        <v>4</v>
      </c>
      <c r="C5">
        <v>3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  <c r="B9">
        <v>4</v>
      </c>
    </row>
    <row r="10" spans="1:9">
      <c r="A10">
        <v>5</v>
      </c>
      <c r="B10">
        <v>4</v>
      </c>
    </row>
    <row r="11" spans="1:9">
      <c r="A11">
        <v>5</v>
      </c>
      <c r="B11">
        <v>4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6"/>
  <sheetViews>
    <sheetView topLeftCell="A32" zoomScale="60" zoomScaleNormal="60" workbookViewId="0">
      <selection activeCell="G69" sqref="G69"/>
    </sheetView>
  </sheetViews>
  <sheetFormatPr baseColWidth="10" defaultRowHeight="15"/>
  <cols>
    <col min="1" max="1" width="15.42578125" customWidth="1"/>
    <col min="2" max="2" width="69" customWidth="1"/>
    <col min="3" max="3" width="19.140625" customWidth="1"/>
    <col min="4" max="4" width="17.5703125" customWidth="1"/>
    <col min="5" max="5" width="31.5703125" customWidth="1"/>
    <col min="6" max="6" width="17.28515625" customWidth="1"/>
    <col min="7" max="7" width="21.7109375" customWidth="1"/>
    <col min="10" max="10" width="14.140625" bestFit="1" customWidth="1"/>
    <col min="11" max="11" width="33" customWidth="1"/>
    <col min="12" max="12" width="27.85546875" customWidth="1"/>
  </cols>
  <sheetData>
    <row r="1" spans="1:12" ht="23.25">
      <c r="E1" s="7" t="s">
        <v>0</v>
      </c>
      <c r="H1" s="1"/>
    </row>
    <row r="2" spans="1:12">
      <c r="A2" s="5"/>
    </row>
    <row r="3" spans="1:12" ht="18.75">
      <c r="B3" s="12" t="s">
        <v>15</v>
      </c>
    </row>
    <row r="4" spans="1:12" ht="26.25">
      <c r="A4" s="9">
        <v>2009</v>
      </c>
      <c r="B4" s="3"/>
    </row>
    <row r="5" spans="1:12">
      <c r="C5">
        <v>5</v>
      </c>
      <c r="D5">
        <v>4</v>
      </c>
      <c r="E5">
        <v>3</v>
      </c>
      <c r="F5">
        <v>2</v>
      </c>
      <c r="G5">
        <v>1</v>
      </c>
    </row>
    <row r="6" spans="1:12" ht="15.75">
      <c r="C6" s="18" t="s">
        <v>3</v>
      </c>
      <c r="D6" s="18" t="s">
        <v>2</v>
      </c>
      <c r="E6" s="18" t="s">
        <v>11</v>
      </c>
      <c r="F6" s="18" t="s">
        <v>12</v>
      </c>
      <c r="G6" s="18" t="s">
        <v>13</v>
      </c>
      <c r="H6" s="13" t="s">
        <v>5</v>
      </c>
      <c r="I6" s="14" t="s">
        <v>4</v>
      </c>
      <c r="J6" s="22" t="s">
        <v>6</v>
      </c>
      <c r="K6" s="16" t="s">
        <v>7</v>
      </c>
      <c r="L6" s="4" t="s">
        <v>8</v>
      </c>
    </row>
    <row r="7" spans="1:12" ht="15.75">
      <c r="B7" s="10" t="s">
        <v>14</v>
      </c>
      <c r="C7" s="6">
        <v>1</v>
      </c>
      <c r="D7" s="6">
        <v>1</v>
      </c>
      <c r="E7" s="6">
        <v>0</v>
      </c>
      <c r="F7" s="6">
        <v>0</v>
      </c>
      <c r="G7" s="6">
        <v>0</v>
      </c>
      <c r="H7" s="6" t="e">
        <f>PC.06.11.2009!F3</f>
        <v>#N/A</v>
      </c>
      <c r="I7" s="6">
        <f>PC.06.11.2009!G3</f>
        <v>4.5</v>
      </c>
      <c r="J7" s="6">
        <f>PC.06.11.2009!H3</f>
        <v>4.5</v>
      </c>
      <c r="K7" s="6">
        <f>PC.06.11.2009!I3</f>
        <v>0.5</v>
      </c>
      <c r="L7" s="6">
        <v>2</v>
      </c>
    </row>
    <row r="8" spans="1:12" ht="15.75">
      <c r="B8" s="2"/>
      <c r="L8" s="27"/>
    </row>
    <row r="11" spans="1:12" ht="26.25">
      <c r="A11" s="9">
        <v>2010</v>
      </c>
    </row>
    <row r="12" spans="1:12" ht="15.75">
      <c r="C12" s="19" t="s">
        <v>3</v>
      </c>
      <c r="D12" s="18" t="s">
        <v>2</v>
      </c>
      <c r="E12" s="18" t="s">
        <v>11</v>
      </c>
      <c r="F12" s="18" t="s">
        <v>12</v>
      </c>
      <c r="G12" s="18" t="s">
        <v>13</v>
      </c>
      <c r="H12" s="13" t="s">
        <v>5</v>
      </c>
      <c r="I12" s="14" t="s">
        <v>4</v>
      </c>
      <c r="J12" s="22" t="s">
        <v>6</v>
      </c>
      <c r="K12" s="16" t="s">
        <v>7</v>
      </c>
      <c r="L12" s="4" t="s">
        <v>8</v>
      </c>
    </row>
    <row r="13" spans="1:12" ht="15.75">
      <c r="B13" s="10" t="s">
        <v>14</v>
      </c>
      <c r="C13">
        <v>12</v>
      </c>
      <c r="D13">
        <v>6</v>
      </c>
      <c r="E13">
        <v>0</v>
      </c>
      <c r="F13">
        <v>0</v>
      </c>
      <c r="G13">
        <v>0</v>
      </c>
      <c r="H13">
        <f>PC.06.11.2010!F3</f>
        <v>5</v>
      </c>
      <c r="I13" s="33">
        <f>PC.06.11.2010!G3</f>
        <v>4.666666666666667</v>
      </c>
      <c r="J13">
        <f>PC.06.11.2010!H3</f>
        <v>5</v>
      </c>
      <c r="K13" s="33">
        <f>PC.06.11.2010!I3</f>
        <v>0.47140452079103168</v>
      </c>
      <c r="L13">
        <v>18</v>
      </c>
    </row>
    <row r="14" spans="1:12" ht="15.75">
      <c r="B14" s="2"/>
    </row>
    <row r="17" spans="1:12" ht="26.25">
      <c r="A17" s="9">
        <v>2011</v>
      </c>
    </row>
    <row r="18" spans="1:12" ht="15.75">
      <c r="C18" s="19" t="s">
        <v>3</v>
      </c>
      <c r="D18" s="18" t="s">
        <v>2</v>
      </c>
      <c r="E18" s="18" t="s">
        <v>11</v>
      </c>
      <c r="F18" s="18" t="s">
        <v>12</v>
      </c>
      <c r="G18" s="18" t="s">
        <v>13</v>
      </c>
      <c r="H18" s="13" t="s">
        <v>5</v>
      </c>
      <c r="I18" s="14" t="s">
        <v>4</v>
      </c>
      <c r="J18" s="22" t="s">
        <v>6</v>
      </c>
      <c r="K18" s="16" t="s">
        <v>7</v>
      </c>
      <c r="L18" s="4" t="s">
        <v>8</v>
      </c>
    </row>
    <row r="19" spans="1:12" ht="15.75">
      <c r="B19" s="10" t="s">
        <v>14</v>
      </c>
      <c r="C19">
        <v>15</v>
      </c>
      <c r="D19">
        <v>1</v>
      </c>
      <c r="E19">
        <v>2</v>
      </c>
      <c r="F19">
        <v>0</v>
      </c>
      <c r="G19">
        <v>0</v>
      </c>
      <c r="H19">
        <f>PC.06.11.2011!F3</f>
        <v>5</v>
      </c>
      <c r="I19" s="33">
        <f>PC.06.11.2011!G3</f>
        <v>4.7222222222222223</v>
      </c>
      <c r="J19">
        <f>PC.06.11.2011!H3</f>
        <v>5</v>
      </c>
      <c r="K19" s="33">
        <f>PC.06.11.2011!I3</f>
        <v>0.65026110615109023</v>
      </c>
      <c r="L19">
        <v>18</v>
      </c>
    </row>
    <row r="20" spans="1:12" ht="15.75">
      <c r="B20" s="2"/>
    </row>
    <row r="23" spans="1:12" ht="26.25">
      <c r="A23" s="9">
        <v>2012</v>
      </c>
    </row>
    <row r="24" spans="1:12" ht="15.75">
      <c r="C24" s="19" t="s">
        <v>3</v>
      </c>
      <c r="D24" s="18" t="s">
        <v>2</v>
      </c>
      <c r="E24" s="18" t="s">
        <v>11</v>
      </c>
      <c r="F24" s="18" t="s">
        <v>12</v>
      </c>
      <c r="G24" s="18" t="s">
        <v>13</v>
      </c>
      <c r="H24" s="13" t="s">
        <v>5</v>
      </c>
      <c r="I24" s="14" t="s">
        <v>4</v>
      </c>
      <c r="J24" s="22" t="s">
        <v>6</v>
      </c>
      <c r="K24" s="16" t="s">
        <v>7</v>
      </c>
      <c r="L24" s="4" t="s">
        <v>8</v>
      </c>
    </row>
    <row r="25" spans="1:12" ht="15.75">
      <c r="B25" s="10" t="s">
        <v>14</v>
      </c>
      <c r="C25">
        <v>32</v>
      </c>
      <c r="D25">
        <v>6</v>
      </c>
      <c r="E25">
        <v>0</v>
      </c>
      <c r="F25">
        <v>0</v>
      </c>
      <c r="G25">
        <v>0</v>
      </c>
      <c r="H25">
        <f>PC.06.11.2012!F3</f>
        <v>5</v>
      </c>
      <c r="I25" s="33">
        <f>PC.06.11.2012!G3</f>
        <v>4.8461538461538458</v>
      </c>
      <c r="J25">
        <f>PC.06.11.2012!H3</f>
        <v>5</v>
      </c>
      <c r="K25" s="33">
        <f>PC.06.11.2012!I3</f>
        <v>0.36080121229410994</v>
      </c>
      <c r="L25">
        <v>38</v>
      </c>
    </row>
    <row r="26" spans="1:12" ht="15.75">
      <c r="B26" s="2"/>
    </row>
    <row r="29" spans="1:12" ht="26.25">
      <c r="A29" s="9">
        <v>2013</v>
      </c>
    </row>
    <row r="30" spans="1:12" ht="15.75">
      <c r="C30" s="19" t="s">
        <v>3</v>
      </c>
      <c r="D30" s="18" t="s">
        <v>2</v>
      </c>
      <c r="E30" s="18" t="s">
        <v>11</v>
      </c>
      <c r="F30" s="18" t="s">
        <v>12</v>
      </c>
      <c r="G30" s="18" t="s">
        <v>13</v>
      </c>
      <c r="H30" s="13" t="s">
        <v>5</v>
      </c>
      <c r="I30" s="14" t="s">
        <v>4</v>
      </c>
      <c r="J30" s="22" t="s">
        <v>6</v>
      </c>
      <c r="K30" s="16" t="s">
        <v>7</v>
      </c>
      <c r="L30" s="4" t="s">
        <v>8</v>
      </c>
    </row>
    <row r="31" spans="1:12" ht="15.75">
      <c r="B31" s="10" t="s">
        <v>14</v>
      </c>
      <c r="C31">
        <v>28</v>
      </c>
      <c r="D31">
        <v>3</v>
      </c>
      <c r="E31">
        <v>1</v>
      </c>
      <c r="F31">
        <v>0</v>
      </c>
      <c r="G31">
        <v>1</v>
      </c>
      <c r="H31">
        <f>PC.06.11.2013!F3</f>
        <v>5</v>
      </c>
      <c r="I31" s="33">
        <f>PC.06.11.2013!G3</f>
        <v>4.7272727272727275</v>
      </c>
      <c r="J31">
        <f>PC.06.11.2013!H3</f>
        <v>5</v>
      </c>
      <c r="K31" s="33">
        <f>PC.06.11.2013!I3</f>
        <v>0.7890434282600931</v>
      </c>
      <c r="L31">
        <v>33</v>
      </c>
    </row>
    <row r="32" spans="1:12" ht="15.75">
      <c r="B32" s="2"/>
    </row>
    <row r="35" spans="1:12" ht="26.25">
      <c r="A35" s="9">
        <v>2014</v>
      </c>
    </row>
    <row r="36" spans="1:12" ht="26.25">
      <c r="A36" s="8"/>
      <c r="C36" s="19" t="s">
        <v>3</v>
      </c>
      <c r="D36" s="18" t="s">
        <v>2</v>
      </c>
      <c r="E36" s="18" t="s">
        <v>11</v>
      </c>
      <c r="F36" s="18" t="s">
        <v>12</v>
      </c>
      <c r="G36" s="18" t="s">
        <v>13</v>
      </c>
      <c r="H36" s="13" t="s">
        <v>5</v>
      </c>
      <c r="I36" s="14" t="s">
        <v>4</v>
      </c>
      <c r="J36" s="22" t="s">
        <v>6</v>
      </c>
      <c r="K36" s="16" t="s">
        <v>7</v>
      </c>
      <c r="L36" s="4" t="s">
        <v>8</v>
      </c>
    </row>
    <row r="37" spans="1:12" ht="15.75">
      <c r="B37" s="10" t="s">
        <v>14</v>
      </c>
      <c r="C37">
        <v>33</v>
      </c>
      <c r="D37">
        <v>2</v>
      </c>
      <c r="E37">
        <v>0</v>
      </c>
      <c r="F37">
        <v>0</v>
      </c>
      <c r="G37">
        <v>0</v>
      </c>
      <c r="H37">
        <f>PC.06.11.2014!F3</f>
        <v>5</v>
      </c>
      <c r="I37" s="33">
        <f>PC.06.11.2014!G3</f>
        <v>4.9428571428571431</v>
      </c>
      <c r="J37">
        <f>PC.06.11.2014!H3</f>
        <v>5</v>
      </c>
      <c r="K37" s="33">
        <f>PC.06.11.2014!I3</f>
        <v>0.23211538298959886</v>
      </c>
      <c r="L37">
        <v>35</v>
      </c>
    </row>
    <row r="38" spans="1:12" ht="15.75">
      <c r="B38" s="2"/>
    </row>
    <row r="39" spans="1:12" ht="26.25">
      <c r="A39" s="9">
        <v>2015</v>
      </c>
    </row>
    <row r="40" spans="1:12" ht="26.25">
      <c r="A40" s="8"/>
      <c r="C40" s="19" t="s">
        <v>3</v>
      </c>
      <c r="D40" s="18" t="s">
        <v>2</v>
      </c>
      <c r="E40" s="18" t="s">
        <v>11</v>
      </c>
      <c r="F40" s="18" t="s">
        <v>12</v>
      </c>
      <c r="G40" s="18" t="s">
        <v>13</v>
      </c>
      <c r="H40" s="13" t="s">
        <v>5</v>
      </c>
      <c r="I40" s="14" t="s">
        <v>4</v>
      </c>
      <c r="J40" s="22" t="s">
        <v>6</v>
      </c>
      <c r="K40" s="16" t="s">
        <v>7</v>
      </c>
      <c r="L40" s="4" t="s">
        <v>8</v>
      </c>
    </row>
    <row r="41" spans="1:12" ht="15.75">
      <c r="B41" s="10" t="s">
        <v>14</v>
      </c>
      <c r="C41">
        <v>56</v>
      </c>
      <c r="D41">
        <v>1</v>
      </c>
      <c r="E41">
        <v>1</v>
      </c>
      <c r="F41">
        <v>0</v>
      </c>
      <c r="G41">
        <v>0</v>
      </c>
      <c r="H41">
        <f>PC.06.11.2015!F3</f>
        <v>5</v>
      </c>
      <c r="I41" s="33">
        <f>PC.06.11.2015!G3</f>
        <v>4.9482758620689653</v>
      </c>
      <c r="J41">
        <f>PC.06.11.2015!H3</f>
        <v>5</v>
      </c>
      <c r="K41" s="33">
        <f>PC.06.11.2015!I3</f>
        <v>0.28901818300414156</v>
      </c>
      <c r="L41">
        <v>58</v>
      </c>
    </row>
    <row r="43" spans="1:12" s="20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3.25">
      <c r="A44" s="23" t="s">
        <v>19</v>
      </c>
      <c r="H44" s="13" t="s">
        <v>5</v>
      </c>
      <c r="I44" s="15" t="s">
        <v>4</v>
      </c>
      <c r="J44" s="21" t="s">
        <v>6</v>
      </c>
      <c r="K44" s="17" t="s">
        <v>20</v>
      </c>
      <c r="L44" s="24" t="s">
        <v>8</v>
      </c>
    </row>
    <row r="45" spans="1:12" ht="15.75">
      <c r="B45" s="10" t="s">
        <v>14</v>
      </c>
      <c r="C45" s="11"/>
      <c r="D45" s="11"/>
      <c r="E45" s="11"/>
      <c r="F45" s="11"/>
      <c r="G45" s="11"/>
      <c r="H45">
        <f>MODE(H13,H19,H25,H31,H37,H41)</f>
        <v>5</v>
      </c>
      <c r="I45" s="33">
        <f>AVERAGE(I7,I13,I19,I25,I31,I37,I41)</f>
        <v>4.7647783524630816</v>
      </c>
      <c r="J45">
        <f>MEDIAN(J7,J13,J19,J25,J31,J37,J41)</f>
        <v>5</v>
      </c>
      <c r="K45" s="33">
        <f>STDEVP(K7,K13,K19,K25,K31,K37,K41)</f>
        <v>0.18379011086577429</v>
      </c>
      <c r="L45">
        <f>SUM(L7,L13,L19,L25,L31,L37,L41)</f>
        <v>202</v>
      </c>
    </row>
    <row r="46" spans="1:12" ht="15.75">
      <c r="A46" s="20"/>
      <c r="B46" s="25"/>
      <c r="C46" s="20"/>
      <c r="D46" s="20"/>
      <c r="E46" s="20"/>
      <c r="F46" s="20"/>
      <c r="G46" s="20"/>
      <c r="H46" s="20"/>
      <c r="I46" s="20"/>
      <c r="J46" s="20"/>
      <c r="K46" s="20"/>
      <c r="L46" s="20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I3" sqref="I3"/>
    </sheetView>
  </sheetViews>
  <sheetFormatPr baseColWidth="10" defaultRowHeight="15"/>
  <cols>
    <col min="1" max="2" width="21.7109375" customWidth="1"/>
    <col min="3" max="3" width="29.42578125" customWidth="1"/>
    <col min="4" max="4" width="23.140625" customWidth="1"/>
    <col min="5" max="5" width="22.42578125" customWidth="1"/>
    <col min="6" max="6" width="13.5703125" customWidth="1"/>
    <col min="9" max="9" width="19.5703125" customWidth="1"/>
  </cols>
  <sheetData>
    <row r="1" spans="1:9" ht="42.75" customHeight="1">
      <c r="D1" s="28">
        <v>2009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 s="35" t="e">
        <f>MODE(A3,B3)</f>
        <v>#N/A</v>
      </c>
      <c r="G3">
        <f>AVERAGE(A3,B3)</f>
        <v>4.5</v>
      </c>
      <c r="H3">
        <f>MEDIAN(A3,B3)</f>
        <v>4.5</v>
      </c>
      <c r="I3">
        <f>STDEVP(A3,B3)</f>
        <v>0.5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I3" sqref="I3"/>
    </sheetView>
  </sheetViews>
  <sheetFormatPr baseColWidth="10" defaultRowHeight="15"/>
  <cols>
    <col min="1" max="1" width="18.42578125" customWidth="1"/>
    <col min="2" max="2" width="21.7109375" customWidth="1"/>
    <col min="3" max="3" width="34.42578125" customWidth="1"/>
    <col min="4" max="4" width="22.7109375" customWidth="1"/>
    <col min="5" max="5" width="27.85546875" customWidth="1"/>
    <col min="9" max="9" width="17.42578125" customWidth="1"/>
  </cols>
  <sheetData>
    <row r="1" spans="1:9" ht="42.75" customHeight="1">
      <c r="D1" s="28">
        <v>2010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MODE(A3:A14,B3:B8)</f>
        <v>5</v>
      </c>
      <c r="G3" s="33">
        <f>AVERAGE(A3:A14,B3:B8)</f>
        <v>4.666666666666667</v>
      </c>
      <c r="H3">
        <f>MEDIAN(A3:A14,B3:B8)</f>
        <v>5</v>
      </c>
      <c r="I3" s="33">
        <f>STDEVP(A3:A14,B3:B8)</f>
        <v>0.47140452079103168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3" sqref="I3"/>
    </sheetView>
  </sheetViews>
  <sheetFormatPr baseColWidth="10" defaultRowHeight="15"/>
  <cols>
    <col min="1" max="1" width="18.42578125" customWidth="1"/>
    <col min="2" max="2" width="20.7109375" customWidth="1"/>
    <col min="3" max="3" width="34.85546875" customWidth="1"/>
    <col min="4" max="4" width="22" customWidth="1"/>
    <col min="5" max="5" width="24.5703125" customWidth="1"/>
    <col min="9" max="9" width="22" customWidth="1"/>
  </cols>
  <sheetData>
    <row r="1" spans="1:9" ht="42.75" customHeight="1">
      <c r="D1" s="28">
        <v>2011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F3">
        <f>MODE(A3:A17,B3,C3:C4)</f>
        <v>5</v>
      </c>
      <c r="G3" s="33">
        <f>AVERAGE(A3:A17,B3,C3:C4)</f>
        <v>4.7222222222222223</v>
      </c>
      <c r="H3">
        <f>MEDIAN(A3:A17,B3,C3:C4)</f>
        <v>5</v>
      </c>
      <c r="I3" s="33">
        <f>STDEVP(A3:A17,B3,C3:C4)</f>
        <v>0.65026110615109023</v>
      </c>
    </row>
    <row r="4" spans="1:9">
      <c r="A4">
        <v>5</v>
      </c>
      <c r="C4">
        <v>3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5"/>
  <sheetViews>
    <sheetView zoomScale="90" zoomScaleNormal="90" workbookViewId="0">
      <selection activeCell="I3" sqref="I3"/>
    </sheetView>
  </sheetViews>
  <sheetFormatPr baseColWidth="10" defaultRowHeight="15"/>
  <cols>
    <col min="1" max="1" width="21.7109375" customWidth="1"/>
    <col min="2" max="2" width="21.42578125" customWidth="1"/>
    <col min="3" max="3" width="33.5703125" customWidth="1"/>
    <col min="4" max="4" width="26.5703125" customWidth="1"/>
    <col min="5" max="5" width="24" customWidth="1"/>
    <col min="9" max="9" width="20" customWidth="1"/>
  </cols>
  <sheetData>
    <row r="1" spans="1:9" ht="42.75" customHeight="1">
      <c r="D1" s="28">
        <v>2012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MODE(A3:A35,B3:B8)</f>
        <v>5</v>
      </c>
      <c r="G3" s="33">
        <f>AVERAGE(A3:A35,B3:B8)</f>
        <v>4.8461538461538458</v>
      </c>
      <c r="H3">
        <f>MEDIAN(A3:A35,B3:B8)</f>
        <v>5</v>
      </c>
      <c r="I3" s="33">
        <f>STDEVP(A3:A35,B3:B8)</f>
        <v>0.36080121229410994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0"/>
  <sheetViews>
    <sheetView zoomScale="90" zoomScaleNormal="90" workbookViewId="0">
      <selection activeCell="I3" sqref="I3"/>
    </sheetView>
  </sheetViews>
  <sheetFormatPr baseColWidth="10" defaultRowHeight="15"/>
  <cols>
    <col min="1" max="1" width="22.42578125" customWidth="1"/>
    <col min="2" max="2" width="21.5703125" customWidth="1"/>
    <col min="3" max="3" width="31.5703125" customWidth="1"/>
    <col min="4" max="4" width="21.42578125" customWidth="1"/>
    <col min="5" max="5" width="26.5703125" customWidth="1"/>
    <col min="9" max="9" width="20.28515625" customWidth="1"/>
  </cols>
  <sheetData>
    <row r="1" spans="1:9" ht="42.75" customHeight="1">
      <c r="D1" s="28">
        <v>2013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E3">
        <v>1</v>
      </c>
      <c r="F3">
        <f>MODE(A3:A30,B3:B5,C3,E3)</f>
        <v>5</v>
      </c>
      <c r="G3" s="33">
        <f>AVERAGE(A3:A30,B3:B5,C3,E3)</f>
        <v>4.7272727272727275</v>
      </c>
      <c r="H3">
        <f>MEDIAN(A3:A30,B3:B5,C3,E3)</f>
        <v>5</v>
      </c>
      <c r="I3" s="33">
        <f>STDEVP(A3:A30,B3:B5,C3,E3)</f>
        <v>0.7890434282600931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2"/>
    </sheetView>
  </sheetViews>
  <sheetFormatPr baseColWidth="10" defaultRowHeight="15"/>
  <cols>
    <col min="1" max="1" width="17.85546875" customWidth="1"/>
    <col min="2" max="2" width="19.140625" customWidth="1"/>
    <col min="3" max="3" width="34.140625" customWidth="1"/>
    <col min="4" max="4" width="21.140625" customWidth="1"/>
    <col min="5" max="5" width="25.5703125" customWidth="1"/>
    <col min="9" max="9" width="21" customWidth="1"/>
  </cols>
  <sheetData>
    <row r="1" spans="1:9" ht="42.75" customHeight="1">
      <c r="D1" s="28">
        <v>2014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F3">
        <f>MODE(A3:A35,B3:B4)</f>
        <v>5</v>
      </c>
      <c r="G3" s="33">
        <f>AVERAGE(A3:A35,B3:B4)</f>
        <v>4.9428571428571431</v>
      </c>
      <c r="H3">
        <f>MEDIAN(A3:A35,B3:B4)</f>
        <v>5</v>
      </c>
      <c r="I3" s="33">
        <f>STDEVP(A3:A35,B3:B4)</f>
        <v>0.23211538298959886</v>
      </c>
    </row>
    <row r="4" spans="1:9">
      <c r="A4">
        <v>5</v>
      </c>
      <c r="B4">
        <v>4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I3" sqref="I3"/>
    </sheetView>
  </sheetViews>
  <sheetFormatPr baseColWidth="10" defaultRowHeight="15"/>
  <cols>
    <col min="1" max="1" width="16.140625" bestFit="1" customWidth="1"/>
    <col min="3" max="3" width="30.140625" customWidth="1"/>
    <col min="4" max="4" width="17.7109375" customWidth="1"/>
    <col min="5" max="5" width="19.7109375" customWidth="1"/>
    <col min="9" max="9" width="18.7109375" customWidth="1"/>
  </cols>
  <sheetData>
    <row r="1" spans="1:9" ht="23.25">
      <c r="D1" s="28">
        <v>2015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F3">
        <f>MODE(A3:A58,B3,C3)</f>
        <v>5</v>
      </c>
      <c r="G3" s="33">
        <f>AVERAGE(A3:A58,B3,C3)</f>
        <v>4.9482758620689653</v>
      </c>
      <c r="H3">
        <f>MEDIAN(A3:A58,B3,C3)</f>
        <v>5</v>
      </c>
      <c r="I3" s="33">
        <f>STDEVP(A3:A58,B3,C3)</f>
        <v>0.28901818300414156</v>
      </c>
    </row>
    <row r="4" spans="1:9">
      <c r="A4">
        <v>5</v>
      </c>
    </row>
    <row r="5" spans="1:9">
      <c r="A5">
        <v>5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47"/>
  <sheetViews>
    <sheetView topLeftCell="A60" zoomScale="60" zoomScaleNormal="60" workbookViewId="0">
      <selection activeCell="F90" sqref="F90"/>
    </sheetView>
  </sheetViews>
  <sheetFormatPr baseColWidth="10" defaultRowHeight="15"/>
  <cols>
    <col min="1" max="1" width="15.85546875" customWidth="1"/>
    <col min="2" max="2" width="48" customWidth="1"/>
    <col min="3" max="3" width="20.140625" customWidth="1"/>
    <col min="4" max="4" width="18.28515625" customWidth="1"/>
    <col min="5" max="5" width="31.85546875" customWidth="1"/>
    <col min="6" max="6" width="18.85546875" customWidth="1"/>
    <col min="7" max="7" width="21.42578125" customWidth="1"/>
    <col min="8" max="8" width="0" hidden="1" customWidth="1"/>
    <col min="12" max="12" width="39.5703125" customWidth="1"/>
    <col min="13" max="13" width="27.85546875" customWidth="1"/>
  </cols>
  <sheetData>
    <row r="1" spans="1:13" ht="23.25">
      <c r="E1" s="7" t="s">
        <v>0</v>
      </c>
      <c r="H1" s="1"/>
      <c r="I1" s="1"/>
    </row>
    <row r="2" spans="1:13">
      <c r="A2" s="5"/>
    </row>
    <row r="3" spans="1:13" ht="18.75">
      <c r="B3" s="12" t="s">
        <v>18</v>
      </c>
    </row>
    <row r="4" spans="1:13" ht="26.25">
      <c r="A4" s="9">
        <v>2009</v>
      </c>
      <c r="B4" s="3"/>
    </row>
    <row r="5" spans="1:13">
      <c r="C5">
        <v>5</v>
      </c>
      <c r="D5">
        <v>4</v>
      </c>
      <c r="E5">
        <v>3</v>
      </c>
      <c r="F5">
        <v>2</v>
      </c>
      <c r="G5">
        <v>1</v>
      </c>
    </row>
    <row r="6" spans="1:13" ht="15.75">
      <c r="C6" s="18" t="s">
        <v>3</v>
      </c>
      <c r="D6" s="18" t="s">
        <v>2</v>
      </c>
      <c r="E6" s="18" t="s">
        <v>11</v>
      </c>
      <c r="F6" s="18" t="s">
        <v>12</v>
      </c>
      <c r="G6" s="18" t="s">
        <v>13</v>
      </c>
      <c r="H6" s="13" t="s">
        <v>5</v>
      </c>
      <c r="I6" s="13" t="s">
        <v>5</v>
      </c>
      <c r="J6" s="14" t="s">
        <v>4</v>
      </c>
      <c r="K6" s="22" t="s">
        <v>6</v>
      </c>
      <c r="L6" s="16" t="s">
        <v>7</v>
      </c>
      <c r="M6" s="4" t="s">
        <v>8</v>
      </c>
    </row>
    <row r="7" spans="1:13" ht="15.75">
      <c r="B7" s="10" t="s">
        <v>16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f>PC.08.A.D.2009!F3</f>
        <v>0</v>
      </c>
      <c r="J7" s="6">
        <f>PC.08.A.D.2009!G3</f>
        <v>0</v>
      </c>
      <c r="K7" s="6">
        <f>PC.08.A.D.2009!H3</f>
        <v>0</v>
      </c>
      <c r="L7" s="6">
        <f>PC.08.A.D.2009!I3</f>
        <v>0</v>
      </c>
      <c r="M7" s="6">
        <v>0</v>
      </c>
    </row>
    <row r="8" spans="1:13" ht="15.75">
      <c r="B8" s="10" t="s">
        <v>17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f>PC.08.A.I.2009!F3</f>
        <v>0</v>
      </c>
      <c r="J8">
        <f>PC.08.A.I.2009!G3</f>
        <v>0</v>
      </c>
      <c r="K8">
        <f>PC.08.A.I.2009!H3</f>
        <v>0</v>
      </c>
      <c r="L8">
        <f>PC.08.A.I.2009!I3</f>
        <v>0</v>
      </c>
      <c r="M8">
        <v>0</v>
      </c>
    </row>
    <row r="11" spans="1:13" ht="26.25">
      <c r="A11" s="9">
        <v>2010</v>
      </c>
    </row>
    <row r="12" spans="1:13" ht="15.75">
      <c r="C12" s="19" t="s">
        <v>3</v>
      </c>
      <c r="D12" s="18" t="s">
        <v>2</v>
      </c>
      <c r="E12" s="18" t="s">
        <v>11</v>
      </c>
      <c r="F12" s="18" t="s">
        <v>12</v>
      </c>
      <c r="G12" s="18" t="s">
        <v>13</v>
      </c>
      <c r="H12" s="13" t="s">
        <v>5</v>
      </c>
      <c r="I12" s="13" t="s">
        <v>5</v>
      </c>
      <c r="J12" s="14" t="s">
        <v>4</v>
      </c>
      <c r="K12" s="22" t="s">
        <v>6</v>
      </c>
      <c r="L12" s="16" t="s">
        <v>7</v>
      </c>
      <c r="M12" s="4" t="s">
        <v>8</v>
      </c>
    </row>
    <row r="13" spans="1:13" ht="15.75">
      <c r="B13" s="10" t="s">
        <v>16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f>PC.08.A.D.2010!F3</f>
        <v>0</v>
      </c>
      <c r="J13">
        <f>PC.08.A.D.2010!G3</f>
        <v>0</v>
      </c>
      <c r="K13">
        <f>PC.08.A.D.2010!H3</f>
        <v>0</v>
      </c>
      <c r="L13">
        <f>PC.08.A.D.2010!I3</f>
        <v>0</v>
      </c>
      <c r="M13">
        <v>0</v>
      </c>
    </row>
    <row r="14" spans="1:13" ht="15.75">
      <c r="B14" s="10" t="s">
        <v>17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f>PC.08.A.I.2010!F3</f>
        <v>0</v>
      </c>
      <c r="J14">
        <f>PC.08.A.I.2010!G3</f>
        <v>0</v>
      </c>
      <c r="K14">
        <f>PC.08.A.I.2010!H3</f>
        <v>0</v>
      </c>
      <c r="L14">
        <f>PC.08.A.I.2010!I3</f>
        <v>0</v>
      </c>
      <c r="M14">
        <v>0</v>
      </c>
    </row>
    <row r="17" spans="1:13" ht="26.25">
      <c r="A17" s="9">
        <v>2011</v>
      </c>
    </row>
    <row r="18" spans="1:13" ht="15.75">
      <c r="C18" s="19" t="s">
        <v>3</v>
      </c>
      <c r="D18" s="18" t="s">
        <v>2</v>
      </c>
      <c r="E18" s="18" t="s">
        <v>11</v>
      </c>
      <c r="F18" s="18" t="s">
        <v>12</v>
      </c>
      <c r="G18" s="18" t="s">
        <v>13</v>
      </c>
      <c r="H18" s="13" t="s">
        <v>5</v>
      </c>
      <c r="I18" s="13" t="s">
        <v>5</v>
      </c>
      <c r="J18" s="14" t="s">
        <v>4</v>
      </c>
      <c r="K18" s="22" t="s">
        <v>6</v>
      </c>
      <c r="L18" s="16" t="s">
        <v>7</v>
      </c>
      <c r="M18" s="4" t="s">
        <v>8</v>
      </c>
    </row>
    <row r="19" spans="1:13" ht="15.75">
      <c r="B19" s="10" t="s">
        <v>16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f>PC.08.A.D.2011!F3</f>
        <v>0</v>
      </c>
      <c r="J19">
        <f>PC.08.A.D.2011!G3</f>
        <v>0</v>
      </c>
      <c r="K19">
        <f>PC.08.A.D.2011!H3</f>
        <v>0</v>
      </c>
      <c r="L19">
        <f>PC.08.A.D.2011!I3</f>
        <v>0</v>
      </c>
      <c r="M19">
        <v>0</v>
      </c>
    </row>
    <row r="20" spans="1:13" ht="15.75">
      <c r="B20" s="10" t="s">
        <v>17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f>PC.08.A.I.2011!F3</f>
        <v>0</v>
      </c>
      <c r="J20">
        <f>PC.08.A.I.2011!G3</f>
        <v>0</v>
      </c>
      <c r="K20">
        <f>PC.08.A.I.2011!H3</f>
        <v>0</v>
      </c>
      <c r="L20">
        <f>PC.08.A.I.2011!I3</f>
        <v>0</v>
      </c>
      <c r="M20">
        <v>0</v>
      </c>
    </row>
    <row r="23" spans="1:13" ht="26.25">
      <c r="A23" s="9">
        <v>2012</v>
      </c>
    </row>
    <row r="24" spans="1:13" ht="15.75">
      <c r="C24" s="19" t="s">
        <v>3</v>
      </c>
      <c r="D24" s="18" t="s">
        <v>2</v>
      </c>
      <c r="E24" s="18" t="s">
        <v>11</v>
      </c>
      <c r="F24" s="18" t="s">
        <v>12</v>
      </c>
      <c r="G24" s="18" t="s">
        <v>13</v>
      </c>
      <c r="H24" s="13" t="s">
        <v>5</v>
      </c>
      <c r="I24" s="13" t="s">
        <v>5</v>
      </c>
      <c r="J24" s="14" t="s">
        <v>4</v>
      </c>
      <c r="K24" s="22" t="s">
        <v>6</v>
      </c>
      <c r="L24" s="16" t="s">
        <v>7</v>
      </c>
      <c r="M24" s="4" t="s">
        <v>8</v>
      </c>
    </row>
    <row r="25" spans="1:13" ht="15.75">
      <c r="B25" s="10" t="s">
        <v>16</v>
      </c>
      <c r="C25">
        <v>232</v>
      </c>
      <c r="D25">
        <v>36</v>
      </c>
      <c r="E25">
        <v>9</v>
      </c>
      <c r="F25">
        <v>1</v>
      </c>
      <c r="G25">
        <v>1</v>
      </c>
      <c r="I25">
        <f>PC.08.A.D.2012!F3</f>
        <v>5</v>
      </c>
      <c r="J25" s="33">
        <f>PC.08.A.D.2012!G3</f>
        <v>4.7813620071684584</v>
      </c>
      <c r="K25">
        <f>PC.08.A.D.2012!H3</f>
        <v>5</v>
      </c>
      <c r="L25" s="33">
        <f>PC.08.A.D.2012!I3</f>
        <v>0.54760175217638984</v>
      </c>
      <c r="M25">
        <v>279</v>
      </c>
    </row>
    <row r="26" spans="1:13" ht="15.75">
      <c r="B26" s="10" t="s">
        <v>17</v>
      </c>
      <c r="C26">
        <v>40</v>
      </c>
      <c r="D26">
        <v>3</v>
      </c>
      <c r="E26">
        <v>3</v>
      </c>
      <c r="F26">
        <v>0</v>
      </c>
      <c r="G26">
        <v>0</v>
      </c>
      <c r="I26">
        <f>PC.08.A.I.2012!F3</f>
        <v>5</v>
      </c>
      <c r="J26" s="33">
        <f>PC.08.A.I.2012!G3</f>
        <v>4.8043478260869561</v>
      </c>
      <c r="K26">
        <f>PC.08.A.I.2012!H3</f>
        <v>5</v>
      </c>
      <c r="L26" s="33">
        <f>PC.08.A.I.2012!I3</f>
        <v>0.5364766382283942</v>
      </c>
      <c r="M26">
        <v>46</v>
      </c>
    </row>
    <row r="27" spans="1:13">
      <c r="K27" s="20"/>
    </row>
    <row r="29" spans="1:13" ht="26.25">
      <c r="A29" s="9">
        <v>2013</v>
      </c>
    </row>
    <row r="30" spans="1:13" ht="15.75">
      <c r="C30" s="19" t="s">
        <v>3</v>
      </c>
      <c r="D30" s="18" t="s">
        <v>2</v>
      </c>
      <c r="E30" s="18" t="s">
        <v>11</v>
      </c>
      <c r="F30" s="18" t="s">
        <v>12</v>
      </c>
      <c r="G30" s="18" t="s">
        <v>13</v>
      </c>
      <c r="H30" s="13" t="s">
        <v>5</v>
      </c>
      <c r="I30" s="13" t="s">
        <v>5</v>
      </c>
      <c r="J30" s="14" t="s">
        <v>4</v>
      </c>
      <c r="K30" s="22" t="s">
        <v>6</v>
      </c>
      <c r="L30" s="16" t="s">
        <v>7</v>
      </c>
      <c r="M30" s="4" t="s">
        <v>8</v>
      </c>
    </row>
    <row r="31" spans="1:13" ht="15.75">
      <c r="B31" s="10" t="s">
        <v>16</v>
      </c>
      <c r="C31">
        <v>628</v>
      </c>
      <c r="D31">
        <v>87</v>
      </c>
      <c r="E31">
        <v>19</v>
      </c>
      <c r="F31">
        <v>4</v>
      </c>
      <c r="G31">
        <v>3</v>
      </c>
      <c r="I31">
        <f>PC.08.A.D.2013!F3</f>
        <v>5</v>
      </c>
      <c r="J31" s="33">
        <f>PC.08.A.D.2013!G3</f>
        <v>4.7989203778677467</v>
      </c>
      <c r="K31">
        <f>PC.08.A.D.2013!H3</f>
        <v>5</v>
      </c>
      <c r="L31" s="33">
        <f>PC.08.A.D.2013!I3</f>
        <v>0.54120265972783554</v>
      </c>
      <c r="M31">
        <v>741</v>
      </c>
    </row>
    <row r="32" spans="1:13" ht="15.75">
      <c r="B32" s="10" t="s">
        <v>17</v>
      </c>
      <c r="C32">
        <v>222</v>
      </c>
      <c r="D32">
        <v>16</v>
      </c>
      <c r="E32">
        <v>5</v>
      </c>
      <c r="F32">
        <v>8</v>
      </c>
      <c r="G32">
        <v>2</v>
      </c>
      <c r="I32">
        <f>PC.08.A.I.2013!F3</f>
        <v>5</v>
      </c>
      <c r="J32" s="33">
        <f>PC.08.A.I.2013!G3</f>
        <v>4.7707509881422929</v>
      </c>
      <c r="K32">
        <f>PC.08.A.I.2013!H3</f>
        <v>5</v>
      </c>
      <c r="L32" s="33">
        <f>PC.08.A.I.2013!I3</f>
        <v>0.70767547248490326</v>
      </c>
      <c r="M32">
        <v>253</v>
      </c>
    </row>
    <row r="35" spans="1:13" ht="26.25">
      <c r="A35" s="9">
        <v>2014</v>
      </c>
    </row>
    <row r="36" spans="1:13" ht="14.25" customHeight="1">
      <c r="A36" s="8"/>
      <c r="C36" s="19" t="s">
        <v>3</v>
      </c>
      <c r="D36" s="18" t="s">
        <v>2</v>
      </c>
      <c r="E36" s="18" t="s">
        <v>11</v>
      </c>
      <c r="F36" s="18" t="s">
        <v>12</v>
      </c>
      <c r="G36" s="18" t="s">
        <v>13</v>
      </c>
      <c r="H36" s="13" t="s">
        <v>5</v>
      </c>
      <c r="I36" s="13" t="s">
        <v>5</v>
      </c>
      <c r="J36" s="14" t="s">
        <v>4</v>
      </c>
      <c r="K36" s="22" t="s">
        <v>6</v>
      </c>
      <c r="L36" s="16" t="s">
        <v>7</v>
      </c>
      <c r="M36" s="4" t="s">
        <v>8</v>
      </c>
    </row>
    <row r="37" spans="1:13" ht="15.75">
      <c r="B37" s="10" t="s">
        <v>16</v>
      </c>
      <c r="C37">
        <v>389</v>
      </c>
      <c r="D37">
        <v>60</v>
      </c>
      <c r="E37">
        <v>18</v>
      </c>
      <c r="F37">
        <v>3</v>
      </c>
      <c r="G37">
        <v>2</v>
      </c>
      <c r="H37">
        <v>5</v>
      </c>
      <c r="I37">
        <f>PC.08.A.D.2014!F3</f>
        <v>5</v>
      </c>
      <c r="J37" s="33">
        <f>PC.08.A.D.2014!G3</f>
        <v>4.7568710359408035</v>
      </c>
      <c r="K37">
        <f>PC.08.A.D.2014!H3</f>
        <v>5</v>
      </c>
      <c r="L37" s="33">
        <f>PC.08.A.D.2014!I3</f>
        <v>0.59426464078195407</v>
      </c>
      <c r="M37">
        <v>472</v>
      </c>
    </row>
    <row r="38" spans="1:13" ht="15.75">
      <c r="B38" s="10" t="s">
        <v>17</v>
      </c>
      <c r="C38">
        <v>198</v>
      </c>
      <c r="D38">
        <v>15</v>
      </c>
      <c r="E38">
        <v>7</v>
      </c>
      <c r="F38">
        <v>4</v>
      </c>
      <c r="G38">
        <v>3</v>
      </c>
      <c r="H38">
        <v>5</v>
      </c>
      <c r="I38">
        <f>PC.08.A.I.2014!F3</f>
        <v>5</v>
      </c>
      <c r="J38" s="33">
        <f>PC.08.A.I.2014!G3</f>
        <v>4.7665198237885464</v>
      </c>
      <c r="K38">
        <f>PC.08.A.I.2014!H3</f>
        <v>5</v>
      </c>
      <c r="L38" s="33">
        <f>PC.08.A.I.2014!I3</f>
        <v>0.71060423088737301</v>
      </c>
      <c r="M38">
        <v>227</v>
      </c>
    </row>
    <row r="40" spans="1:13" ht="26.25">
      <c r="A40" s="9">
        <v>2015</v>
      </c>
    </row>
    <row r="41" spans="1:13" ht="26.25">
      <c r="A41" s="8"/>
      <c r="C41" s="19" t="s">
        <v>3</v>
      </c>
      <c r="D41" s="18" t="s">
        <v>2</v>
      </c>
      <c r="E41" s="18" t="s">
        <v>11</v>
      </c>
      <c r="F41" s="18" t="s">
        <v>12</v>
      </c>
      <c r="G41" s="18" t="s">
        <v>13</v>
      </c>
      <c r="H41" s="13" t="s">
        <v>5</v>
      </c>
      <c r="I41" s="13" t="s">
        <v>5</v>
      </c>
      <c r="J41" s="14" t="s">
        <v>4</v>
      </c>
      <c r="K41" s="22" t="s">
        <v>6</v>
      </c>
      <c r="L41" s="16" t="s">
        <v>7</v>
      </c>
      <c r="M41" s="4" t="s">
        <v>8</v>
      </c>
    </row>
    <row r="42" spans="1:13" ht="15.75">
      <c r="B42" s="10" t="s">
        <v>16</v>
      </c>
      <c r="C42">
        <v>438</v>
      </c>
      <c r="D42">
        <v>61</v>
      </c>
      <c r="E42">
        <v>13</v>
      </c>
      <c r="F42">
        <v>3</v>
      </c>
      <c r="G42">
        <v>0</v>
      </c>
      <c r="H42">
        <v>5</v>
      </c>
      <c r="I42">
        <f>PC.08.A.D.2015!F3</f>
        <v>5</v>
      </c>
      <c r="J42" s="33">
        <f>PC.08.A.D.2015!G3</f>
        <v>4.8135922330097092</v>
      </c>
      <c r="K42">
        <f>PC.08.A.D.2015!H3</f>
        <v>5</v>
      </c>
      <c r="L42" s="33">
        <f>PC.08.A.D.2015!I3</f>
        <v>0.48692587177091756</v>
      </c>
      <c r="M42">
        <v>515</v>
      </c>
    </row>
    <row r="43" spans="1:13" ht="15.75">
      <c r="B43" s="10" t="s">
        <v>17</v>
      </c>
      <c r="C43">
        <v>267</v>
      </c>
      <c r="D43">
        <v>6</v>
      </c>
      <c r="E43">
        <v>1</v>
      </c>
      <c r="F43">
        <v>0</v>
      </c>
      <c r="G43">
        <v>0</v>
      </c>
      <c r="H43">
        <v>5</v>
      </c>
      <c r="I43">
        <f>PC.08.A.I.2015!F3</f>
        <v>5</v>
      </c>
      <c r="J43" s="33">
        <f>PC.08.A.I.2015!G3</f>
        <v>4.9708029197080288</v>
      </c>
      <c r="K43">
        <f>PC.08.A.I.2015!H3</f>
        <v>5</v>
      </c>
      <c r="L43" s="33">
        <f>PC.08.A.I.2015!I3</f>
        <v>0.18879587089602282</v>
      </c>
      <c r="M43">
        <v>274</v>
      </c>
    </row>
    <row r="44" spans="1:13">
      <c r="K44" s="20"/>
    </row>
    <row r="45" spans="1:13" ht="23.25">
      <c r="A45" s="23" t="s">
        <v>19</v>
      </c>
      <c r="H45" s="13" t="s">
        <v>5</v>
      </c>
      <c r="I45" s="13" t="s">
        <v>5</v>
      </c>
      <c r="J45" s="15" t="s">
        <v>4</v>
      </c>
      <c r="K45" s="21" t="s">
        <v>6</v>
      </c>
      <c r="L45" s="17" t="s">
        <v>20</v>
      </c>
      <c r="M45" s="24" t="s">
        <v>8</v>
      </c>
    </row>
    <row r="46" spans="1:13" ht="15.75">
      <c r="B46" s="10" t="s">
        <v>16</v>
      </c>
      <c r="C46" s="11"/>
      <c r="D46" s="11"/>
      <c r="E46" s="11"/>
      <c r="F46" s="11"/>
      <c r="G46" s="11"/>
      <c r="H46" t="e">
        <f>MODE(H37,H31,H25,H19,H13,H7)</f>
        <v>#VALUE!</v>
      </c>
      <c r="I46">
        <f>MODE(I25,I31,I37,I42)</f>
        <v>5</v>
      </c>
      <c r="J46" s="33">
        <f>AVERAGE(J25,J31,J37,J42)</f>
        <v>4.7876864134966794</v>
      </c>
      <c r="K46">
        <f>MEDIAN(K25,K31,K37,K42)</f>
        <v>5</v>
      </c>
      <c r="L46" s="33">
        <f>STDEVP(L25,L31,L37,L42)</f>
        <v>3.8064986287656338E-2</v>
      </c>
      <c r="M46">
        <f>SUM(M7,M13,M19,M25,M31,M37,M42)</f>
        <v>2007</v>
      </c>
    </row>
    <row r="47" spans="1:13" ht="15.75">
      <c r="B47" s="10" t="s">
        <v>17</v>
      </c>
      <c r="C47" s="11"/>
      <c r="D47" s="11"/>
      <c r="E47" s="11"/>
      <c r="F47" s="11"/>
      <c r="G47" s="11"/>
      <c r="H47" t="e">
        <f>MODE(H8,H14,H20,H26,H32,H38)</f>
        <v>#VALUE!</v>
      </c>
      <c r="I47">
        <f>MODE(I26,I32,I38,I43)</f>
        <v>5</v>
      </c>
      <c r="J47" s="33">
        <f>AVERAGE(J26,J32,J38,J43)</f>
        <v>4.8281053894314558</v>
      </c>
      <c r="K47">
        <f>MEDIAN(K26,K32,K38,K43)</f>
        <v>5</v>
      </c>
      <c r="L47" s="33">
        <f>STDEVP(L26,L32,L38,L43)</f>
        <v>0.21243233606205414</v>
      </c>
      <c r="M47">
        <f>SUM(M8,M14,M20,M26,M32,M38,M43)</f>
        <v>800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"/>
  <sheetViews>
    <sheetView topLeftCell="B1" workbookViewId="0">
      <selection activeCell="H3" sqref="H3"/>
    </sheetView>
  </sheetViews>
  <sheetFormatPr baseColWidth="10" defaultRowHeight="15"/>
  <cols>
    <col min="1" max="1" width="24.140625" customWidth="1"/>
    <col min="2" max="2" width="25.7109375" customWidth="1"/>
    <col min="3" max="3" width="33.28515625" customWidth="1"/>
    <col min="4" max="4" width="22.7109375" customWidth="1"/>
    <col min="5" max="5" width="28.140625" customWidth="1"/>
    <col min="9" max="9" width="22.7109375" customWidth="1"/>
  </cols>
  <sheetData>
    <row r="1" spans="1:9" ht="42.75" customHeight="1">
      <c r="D1" s="28">
        <v>2009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I3" sqref="I3"/>
    </sheetView>
  </sheetViews>
  <sheetFormatPr baseColWidth="10" defaultRowHeight="15"/>
  <cols>
    <col min="1" max="1" width="19.140625" customWidth="1"/>
    <col min="2" max="2" width="19.42578125" customWidth="1"/>
    <col min="3" max="3" width="35" customWidth="1"/>
    <col min="4" max="4" width="23.42578125" customWidth="1"/>
    <col min="5" max="5" width="24.7109375" customWidth="1"/>
    <col min="9" max="9" width="20.85546875" customWidth="1"/>
  </cols>
  <sheetData>
    <row r="1" spans="1:9" ht="42.75" customHeight="1">
      <c r="D1" s="28">
        <v>2010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"/>
  <sheetViews>
    <sheetView zoomScale="90" zoomScaleNormal="90" workbookViewId="0">
      <selection activeCell="I3" sqref="I3"/>
    </sheetView>
  </sheetViews>
  <sheetFormatPr baseColWidth="10" defaultRowHeight="15"/>
  <cols>
    <col min="1" max="1" width="23" customWidth="1"/>
    <col min="2" max="2" width="18.140625" customWidth="1"/>
    <col min="3" max="3" width="37.5703125" customWidth="1"/>
    <col min="4" max="4" width="22" customWidth="1"/>
    <col min="5" max="5" width="30.28515625" customWidth="1"/>
    <col min="9" max="9" width="21.140625" customWidth="1"/>
  </cols>
  <sheetData>
    <row r="1" spans="1:9" ht="42.75" customHeight="1">
      <c r="D1" s="28">
        <v>2011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234"/>
  <sheetViews>
    <sheetView workbookViewId="0">
      <selection activeCell="D25" sqref="D25"/>
    </sheetView>
  </sheetViews>
  <sheetFormatPr baseColWidth="10" defaultRowHeight="15"/>
  <cols>
    <col min="1" max="1" width="20.140625" customWidth="1"/>
    <col min="2" max="2" width="18.28515625" customWidth="1"/>
    <col min="3" max="3" width="31.85546875" customWidth="1"/>
    <col min="4" max="4" width="18.85546875" customWidth="1"/>
    <col min="5" max="5" width="21.42578125" customWidth="1"/>
    <col min="9" max="9" width="24.7109375" customWidth="1"/>
  </cols>
  <sheetData>
    <row r="1" spans="1:9" ht="42.75" customHeight="1">
      <c r="D1" s="28">
        <v>2012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2</v>
      </c>
      <c r="E3">
        <v>1</v>
      </c>
      <c r="F3">
        <f>MODE(A3:A234,B3:B38,C3:C11,D3,E3)</f>
        <v>5</v>
      </c>
      <c r="G3" s="33">
        <f>AVERAGE(A3:A234,B3:B38,C3:C11,D3,E3)</f>
        <v>4.7813620071684584</v>
      </c>
      <c r="H3">
        <f>MEDIAN(A3:A234,B3:B38,C3:C11,D3,E3)</f>
        <v>5</v>
      </c>
      <c r="I3" s="33">
        <f>STDEVP(A3:A234,B3:B38,C3:C11,D3,E3)</f>
        <v>0.54760175217638984</v>
      </c>
    </row>
    <row r="4" spans="1:9">
      <c r="A4">
        <v>5</v>
      </c>
      <c r="B4">
        <v>4</v>
      </c>
      <c r="C4">
        <v>3</v>
      </c>
    </row>
    <row r="5" spans="1:9">
      <c r="A5">
        <v>5</v>
      </c>
      <c r="B5">
        <v>4</v>
      </c>
      <c r="C5">
        <v>3</v>
      </c>
    </row>
    <row r="6" spans="1:9">
      <c r="A6">
        <v>5</v>
      </c>
      <c r="B6">
        <v>4</v>
      </c>
      <c r="C6">
        <v>3</v>
      </c>
    </row>
    <row r="7" spans="1:9">
      <c r="A7">
        <v>5</v>
      </c>
      <c r="B7">
        <v>4</v>
      </c>
      <c r="C7">
        <v>3</v>
      </c>
    </row>
    <row r="8" spans="1:9">
      <c r="A8">
        <v>5</v>
      </c>
      <c r="B8">
        <v>4</v>
      </c>
      <c r="C8">
        <v>3</v>
      </c>
      <c r="D8" s="6"/>
      <c r="E8" s="6"/>
    </row>
    <row r="9" spans="1:9">
      <c r="A9">
        <v>5</v>
      </c>
      <c r="B9">
        <v>4</v>
      </c>
      <c r="C9">
        <v>3</v>
      </c>
    </row>
    <row r="10" spans="1:9">
      <c r="A10">
        <v>5</v>
      </c>
      <c r="B10">
        <v>4</v>
      </c>
      <c r="C10">
        <v>3</v>
      </c>
    </row>
    <row r="11" spans="1:9">
      <c r="A11">
        <v>5</v>
      </c>
      <c r="B11">
        <v>4</v>
      </c>
      <c r="C11">
        <v>3</v>
      </c>
    </row>
    <row r="12" spans="1:9">
      <c r="A12">
        <v>5</v>
      </c>
      <c r="B12">
        <v>4</v>
      </c>
    </row>
    <row r="13" spans="1:9" ht="15.75">
      <c r="A13">
        <v>5</v>
      </c>
      <c r="B13">
        <v>4</v>
      </c>
      <c r="C13" s="26"/>
      <c r="D13" s="26"/>
      <c r="E13" s="26"/>
    </row>
    <row r="14" spans="1:9">
      <c r="A14">
        <v>5</v>
      </c>
      <c r="B14">
        <v>4</v>
      </c>
      <c r="C14" s="27"/>
      <c r="D14" s="27"/>
      <c r="E14" s="27"/>
    </row>
    <row r="15" spans="1:9">
      <c r="A15">
        <v>5</v>
      </c>
      <c r="B15">
        <v>4</v>
      </c>
      <c r="C15" s="27"/>
      <c r="D15" s="27"/>
      <c r="E15" s="27"/>
    </row>
    <row r="16" spans="1:9">
      <c r="A16">
        <v>5</v>
      </c>
      <c r="B16">
        <v>4</v>
      </c>
      <c r="C16" s="27"/>
      <c r="D16" s="27"/>
      <c r="E16" s="27"/>
    </row>
    <row r="17" spans="1:5">
      <c r="A17">
        <v>5</v>
      </c>
      <c r="B17">
        <v>4</v>
      </c>
      <c r="C17" s="27"/>
      <c r="D17" s="27"/>
      <c r="E17" s="27"/>
    </row>
    <row r="18" spans="1:5">
      <c r="A18">
        <v>5</v>
      </c>
      <c r="B18">
        <v>4</v>
      </c>
      <c r="C18" s="27"/>
      <c r="D18" s="27"/>
      <c r="E18" s="27"/>
    </row>
    <row r="19" spans="1:5" ht="15.75">
      <c r="A19">
        <v>5</v>
      </c>
      <c r="B19">
        <v>4</v>
      </c>
      <c r="C19" s="26"/>
      <c r="D19" s="26"/>
      <c r="E19" s="26"/>
    </row>
    <row r="20" spans="1:5">
      <c r="A20">
        <v>5</v>
      </c>
      <c r="B20">
        <v>4</v>
      </c>
      <c r="C20" s="27"/>
      <c r="D20" s="27"/>
      <c r="E20" s="27"/>
    </row>
    <row r="21" spans="1:5">
      <c r="A21">
        <v>5</v>
      </c>
      <c r="B21">
        <v>4</v>
      </c>
      <c r="C21" s="27"/>
      <c r="D21" s="27"/>
      <c r="E21" s="27"/>
    </row>
    <row r="22" spans="1:5">
      <c r="A22">
        <v>5</v>
      </c>
      <c r="B22">
        <v>4</v>
      </c>
      <c r="C22" s="27"/>
      <c r="D22" s="27"/>
      <c r="E22" s="27"/>
    </row>
    <row r="23" spans="1:5">
      <c r="A23">
        <v>5</v>
      </c>
      <c r="B23">
        <v>4</v>
      </c>
      <c r="C23" s="27"/>
      <c r="D23" s="27"/>
      <c r="E23" s="27"/>
    </row>
    <row r="24" spans="1:5">
      <c r="A24">
        <v>5</v>
      </c>
      <c r="B24">
        <v>4</v>
      </c>
      <c r="C24" s="27"/>
      <c r="D24" s="27"/>
      <c r="E24" s="27"/>
    </row>
    <row r="25" spans="1:5" ht="15.75">
      <c r="A25">
        <v>5</v>
      </c>
      <c r="B25">
        <v>4</v>
      </c>
      <c r="C25" s="26"/>
      <c r="D25" s="26"/>
      <c r="E25" s="26"/>
    </row>
    <row r="26" spans="1:5">
      <c r="A26">
        <v>5</v>
      </c>
      <c r="B26">
        <v>4</v>
      </c>
      <c r="C26" s="27"/>
      <c r="D26" s="27"/>
      <c r="E26" s="27"/>
    </row>
    <row r="27" spans="1:5">
      <c r="A27">
        <v>5</v>
      </c>
      <c r="B27">
        <v>4</v>
      </c>
      <c r="C27" s="27"/>
      <c r="D27" s="27"/>
      <c r="E27" s="27"/>
    </row>
    <row r="28" spans="1:5">
      <c r="A28">
        <v>5</v>
      </c>
      <c r="B28">
        <v>4</v>
      </c>
      <c r="C28" s="27"/>
      <c r="D28" s="27"/>
      <c r="E28" s="27"/>
    </row>
    <row r="29" spans="1:5">
      <c r="A29">
        <v>5</v>
      </c>
      <c r="B29">
        <v>4</v>
      </c>
      <c r="C29" s="27"/>
      <c r="D29" s="27"/>
      <c r="E29" s="27"/>
    </row>
    <row r="30" spans="1:5">
      <c r="A30">
        <v>5</v>
      </c>
      <c r="B30">
        <v>4</v>
      </c>
      <c r="C30" s="27"/>
      <c r="D30" s="27"/>
      <c r="E30" s="27"/>
    </row>
    <row r="31" spans="1:5" ht="15.75">
      <c r="A31">
        <v>5</v>
      </c>
      <c r="B31">
        <v>4</v>
      </c>
      <c r="C31" s="26"/>
      <c r="D31" s="26"/>
      <c r="E31" s="26"/>
    </row>
    <row r="32" spans="1:5">
      <c r="A32">
        <v>5</v>
      </c>
      <c r="B32">
        <v>4</v>
      </c>
      <c r="C32" s="27"/>
      <c r="D32" s="27"/>
      <c r="E32" s="27"/>
    </row>
    <row r="33" spans="1:5">
      <c r="A33">
        <v>5</v>
      </c>
      <c r="B33">
        <v>4</v>
      </c>
      <c r="C33" s="27"/>
      <c r="D33" s="27"/>
      <c r="E33" s="27"/>
    </row>
    <row r="34" spans="1:5">
      <c r="A34">
        <v>5</v>
      </c>
      <c r="B34">
        <v>4</v>
      </c>
      <c r="C34" s="27"/>
      <c r="D34" s="27"/>
      <c r="E34" s="27"/>
    </row>
    <row r="35" spans="1:5">
      <c r="A35">
        <v>5</v>
      </c>
      <c r="B35">
        <v>4</v>
      </c>
      <c r="C35" s="27"/>
      <c r="D35" s="27"/>
      <c r="E35" s="27"/>
    </row>
    <row r="36" spans="1:5">
      <c r="A36">
        <v>5</v>
      </c>
      <c r="B36">
        <v>4</v>
      </c>
      <c r="C36" s="27"/>
      <c r="D36" s="27"/>
      <c r="E36" s="27"/>
    </row>
    <row r="37" spans="1:5" ht="15.75">
      <c r="A37">
        <v>5</v>
      </c>
      <c r="B37">
        <v>4</v>
      </c>
      <c r="C37" s="26"/>
      <c r="D37" s="26"/>
      <c r="E37" s="26"/>
    </row>
    <row r="38" spans="1:5">
      <c r="A38">
        <v>5</v>
      </c>
      <c r="B38">
        <v>4</v>
      </c>
    </row>
    <row r="39" spans="1:5">
      <c r="A39">
        <v>5</v>
      </c>
    </row>
    <row r="40" spans="1:5">
      <c r="A40">
        <v>5</v>
      </c>
    </row>
    <row r="41" spans="1:5">
      <c r="A41">
        <v>5</v>
      </c>
    </row>
    <row r="42" spans="1:5">
      <c r="A42">
        <v>5</v>
      </c>
    </row>
    <row r="43" spans="1:5">
      <c r="A43">
        <v>5</v>
      </c>
      <c r="B43" s="27"/>
      <c r="C43" s="27"/>
      <c r="D43" s="27"/>
      <c r="E43" s="27"/>
    </row>
    <row r="44" spans="1:5">
      <c r="A44">
        <v>5</v>
      </c>
      <c r="B44" s="27"/>
      <c r="C44" s="27"/>
      <c r="D44" s="27"/>
      <c r="E44" s="27"/>
    </row>
    <row r="45" spans="1:5">
      <c r="A45">
        <v>5</v>
      </c>
    </row>
    <row r="46" spans="1:5">
      <c r="A46">
        <v>5</v>
      </c>
    </row>
    <row r="47" spans="1:5">
      <c r="A47">
        <v>5</v>
      </c>
    </row>
    <row r="48" spans="1:5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  <row r="201" spans="1:1">
      <c r="A201">
        <v>5</v>
      </c>
    </row>
    <row r="202" spans="1:1">
      <c r="A202">
        <v>5</v>
      </c>
    </row>
    <row r="203" spans="1:1">
      <c r="A203">
        <v>5</v>
      </c>
    </row>
    <row r="204" spans="1:1">
      <c r="A204">
        <v>5</v>
      </c>
    </row>
    <row r="205" spans="1:1">
      <c r="A205">
        <v>5</v>
      </c>
    </row>
    <row r="206" spans="1:1">
      <c r="A206">
        <v>5</v>
      </c>
    </row>
    <row r="207" spans="1:1">
      <c r="A207">
        <v>5</v>
      </c>
    </row>
    <row r="208" spans="1:1">
      <c r="A208">
        <v>5</v>
      </c>
    </row>
    <row r="209" spans="1:1">
      <c r="A209">
        <v>5</v>
      </c>
    </row>
    <row r="210" spans="1:1">
      <c r="A210">
        <v>5</v>
      </c>
    </row>
    <row r="211" spans="1:1">
      <c r="A211">
        <v>5</v>
      </c>
    </row>
    <row r="212" spans="1:1">
      <c r="A212">
        <v>5</v>
      </c>
    </row>
    <row r="213" spans="1:1">
      <c r="A213">
        <v>5</v>
      </c>
    </row>
    <row r="214" spans="1:1">
      <c r="A214">
        <v>5</v>
      </c>
    </row>
    <row r="215" spans="1:1">
      <c r="A215">
        <v>5</v>
      </c>
    </row>
    <row r="216" spans="1:1">
      <c r="A216">
        <v>5</v>
      </c>
    </row>
    <row r="217" spans="1:1">
      <c r="A217">
        <v>5</v>
      </c>
    </row>
    <row r="218" spans="1:1">
      <c r="A218">
        <v>5</v>
      </c>
    </row>
    <row r="219" spans="1:1">
      <c r="A219">
        <v>5</v>
      </c>
    </row>
    <row r="220" spans="1:1">
      <c r="A220">
        <v>5</v>
      </c>
    </row>
    <row r="221" spans="1:1">
      <c r="A221">
        <v>5</v>
      </c>
    </row>
    <row r="222" spans="1:1">
      <c r="A222">
        <v>5</v>
      </c>
    </row>
    <row r="223" spans="1:1">
      <c r="A223">
        <v>5</v>
      </c>
    </row>
    <row r="224" spans="1:1">
      <c r="A224">
        <v>5</v>
      </c>
    </row>
    <row r="225" spans="1:1">
      <c r="A225">
        <v>5</v>
      </c>
    </row>
    <row r="226" spans="1:1">
      <c r="A226">
        <v>5</v>
      </c>
    </row>
    <row r="227" spans="1:1">
      <c r="A227">
        <v>5</v>
      </c>
    </row>
    <row r="228" spans="1:1">
      <c r="A228">
        <v>5</v>
      </c>
    </row>
    <row r="229" spans="1:1">
      <c r="A229">
        <v>5</v>
      </c>
    </row>
    <row r="230" spans="1:1">
      <c r="A230">
        <v>5</v>
      </c>
    </row>
    <row r="231" spans="1:1">
      <c r="A231">
        <v>5</v>
      </c>
    </row>
    <row r="232" spans="1:1">
      <c r="A232">
        <v>5</v>
      </c>
    </row>
    <row r="233" spans="1:1">
      <c r="A233">
        <v>5</v>
      </c>
    </row>
    <row r="234" spans="1:1">
      <c r="A234">
        <v>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30"/>
  <sheetViews>
    <sheetView workbookViewId="0">
      <selection activeCell="I3" sqref="I3"/>
    </sheetView>
  </sheetViews>
  <sheetFormatPr baseColWidth="10" defaultRowHeight="15"/>
  <cols>
    <col min="1" max="1" width="21.5703125" customWidth="1"/>
    <col min="2" max="2" width="20.85546875" customWidth="1"/>
    <col min="3" max="3" width="33.42578125" customWidth="1"/>
    <col min="4" max="4" width="22.7109375" customWidth="1"/>
    <col min="5" max="5" width="24.140625" customWidth="1"/>
    <col min="9" max="9" width="19.85546875" customWidth="1"/>
  </cols>
  <sheetData>
    <row r="1" spans="1:9" ht="42.75" customHeight="1">
      <c r="D1" s="28">
        <v>2013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2</v>
      </c>
      <c r="E3">
        <v>1</v>
      </c>
      <c r="F3">
        <f>MODE(A3:A630,B3:B89,C3:C21,D3:D6,E3:E5)</f>
        <v>5</v>
      </c>
      <c r="G3" s="33">
        <f>AVERAGE(A3:A630,B3:B89,C3:C21,D3:D6,E3:E5)</f>
        <v>4.7989203778677467</v>
      </c>
      <c r="H3">
        <f>MEDIAN(A3:A630,B3:B89,C3:C21,D3:D6,E3:E5)</f>
        <v>5</v>
      </c>
      <c r="I3" s="33">
        <f>STDEVP(A3:A630,B3:B89,C3:C21,D3:D6,E3:E5)</f>
        <v>0.54120265972783554</v>
      </c>
    </row>
    <row r="4" spans="1:9">
      <c r="A4">
        <v>5</v>
      </c>
      <c r="B4">
        <v>4</v>
      </c>
      <c r="C4">
        <v>3</v>
      </c>
      <c r="D4">
        <v>2</v>
      </c>
      <c r="E4">
        <v>1</v>
      </c>
    </row>
    <row r="5" spans="1:9">
      <c r="A5">
        <v>5</v>
      </c>
      <c r="B5">
        <v>4</v>
      </c>
      <c r="C5">
        <v>3</v>
      </c>
      <c r="D5">
        <v>2</v>
      </c>
      <c r="E5">
        <v>1</v>
      </c>
    </row>
    <row r="6" spans="1:9">
      <c r="A6">
        <v>5</v>
      </c>
      <c r="B6">
        <v>4</v>
      </c>
      <c r="C6">
        <v>3</v>
      </c>
      <c r="D6">
        <v>2</v>
      </c>
    </row>
    <row r="7" spans="1:9">
      <c r="A7">
        <v>5</v>
      </c>
      <c r="B7">
        <v>4</v>
      </c>
      <c r="C7">
        <v>3</v>
      </c>
    </row>
    <row r="8" spans="1:9">
      <c r="A8">
        <v>5</v>
      </c>
      <c r="B8">
        <v>4</v>
      </c>
      <c r="C8">
        <v>3</v>
      </c>
    </row>
    <row r="9" spans="1:9">
      <c r="A9">
        <v>5</v>
      </c>
      <c r="B9">
        <v>4</v>
      </c>
      <c r="C9">
        <v>3</v>
      </c>
    </row>
    <row r="10" spans="1:9">
      <c r="A10">
        <v>5</v>
      </c>
      <c r="B10">
        <v>4</v>
      </c>
      <c r="C10">
        <v>3</v>
      </c>
    </row>
    <row r="11" spans="1:9">
      <c r="A11">
        <v>5</v>
      </c>
      <c r="B11">
        <v>4</v>
      </c>
      <c r="C11">
        <v>3</v>
      </c>
    </row>
    <row r="12" spans="1:9">
      <c r="A12">
        <v>5</v>
      </c>
      <c r="B12">
        <v>4</v>
      </c>
      <c r="C12">
        <v>3</v>
      </c>
    </row>
    <row r="13" spans="1:9">
      <c r="A13">
        <v>5</v>
      </c>
      <c r="B13">
        <v>4</v>
      </c>
      <c r="C13">
        <v>3</v>
      </c>
    </row>
    <row r="14" spans="1:9">
      <c r="A14">
        <v>5</v>
      </c>
      <c r="B14">
        <v>4</v>
      </c>
      <c r="C14">
        <v>3</v>
      </c>
    </row>
    <row r="15" spans="1:9">
      <c r="A15">
        <v>5</v>
      </c>
      <c r="B15">
        <v>4</v>
      </c>
      <c r="C15">
        <v>3</v>
      </c>
    </row>
    <row r="16" spans="1:9">
      <c r="A16">
        <v>5</v>
      </c>
      <c r="B16">
        <v>4</v>
      </c>
      <c r="C16">
        <v>3</v>
      </c>
    </row>
    <row r="17" spans="1:3">
      <c r="A17">
        <v>5</v>
      </c>
      <c r="B17">
        <v>4</v>
      </c>
      <c r="C17">
        <v>3</v>
      </c>
    </row>
    <row r="18" spans="1:3">
      <c r="A18">
        <v>5</v>
      </c>
      <c r="B18">
        <v>4</v>
      </c>
      <c r="C18">
        <v>3</v>
      </c>
    </row>
    <row r="19" spans="1:3">
      <c r="A19">
        <v>5</v>
      </c>
      <c r="B19">
        <v>4</v>
      </c>
      <c r="C19">
        <v>3</v>
      </c>
    </row>
    <row r="20" spans="1:3">
      <c r="A20">
        <v>5</v>
      </c>
      <c r="B20">
        <v>4</v>
      </c>
      <c r="C20">
        <v>3</v>
      </c>
    </row>
    <row r="21" spans="1:3">
      <c r="A21">
        <v>5</v>
      </c>
      <c r="B21">
        <v>4</v>
      </c>
      <c r="C21">
        <v>3</v>
      </c>
    </row>
    <row r="22" spans="1:3">
      <c r="A22">
        <v>5</v>
      </c>
      <c r="B22">
        <v>4</v>
      </c>
    </row>
    <row r="23" spans="1:3">
      <c r="A23">
        <v>5</v>
      </c>
      <c r="B23">
        <v>4</v>
      </c>
    </row>
    <row r="24" spans="1:3">
      <c r="A24">
        <v>5</v>
      </c>
      <c r="B24">
        <v>4</v>
      </c>
    </row>
    <row r="25" spans="1:3">
      <c r="A25">
        <v>5</v>
      </c>
      <c r="B25">
        <v>4</v>
      </c>
    </row>
    <row r="26" spans="1:3">
      <c r="A26">
        <v>5</v>
      </c>
      <c r="B26">
        <v>4</v>
      </c>
    </row>
    <row r="27" spans="1:3">
      <c r="A27">
        <v>5</v>
      </c>
      <c r="B27">
        <v>4</v>
      </c>
    </row>
    <row r="28" spans="1:3">
      <c r="A28">
        <v>5</v>
      </c>
      <c r="B28">
        <v>4</v>
      </c>
    </row>
    <row r="29" spans="1:3">
      <c r="A29">
        <v>5</v>
      </c>
      <c r="B29">
        <v>4</v>
      </c>
    </row>
    <row r="30" spans="1:3">
      <c r="A30">
        <v>5</v>
      </c>
      <c r="B30">
        <v>4</v>
      </c>
    </row>
    <row r="31" spans="1:3">
      <c r="A31">
        <v>5</v>
      </c>
      <c r="B31">
        <v>4</v>
      </c>
    </row>
    <row r="32" spans="1:3">
      <c r="A32">
        <v>5</v>
      </c>
      <c r="B32">
        <v>4</v>
      </c>
    </row>
    <row r="33" spans="1:2">
      <c r="A33">
        <v>5</v>
      </c>
      <c r="B33">
        <v>4</v>
      </c>
    </row>
    <row r="34" spans="1:2">
      <c r="A34">
        <v>5</v>
      </c>
      <c r="B34">
        <v>4</v>
      </c>
    </row>
    <row r="35" spans="1:2">
      <c r="A35">
        <v>5</v>
      </c>
      <c r="B35">
        <v>4</v>
      </c>
    </row>
    <row r="36" spans="1:2">
      <c r="A36">
        <v>5</v>
      </c>
      <c r="B36">
        <v>4</v>
      </c>
    </row>
    <row r="37" spans="1:2">
      <c r="A37">
        <v>5</v>
      </c>
      <c r="B37">
        <v>4</v>
      </c>
    </row>
    <row r="38" spans="1:2">
      <c r="A38">
        <v>5</v>
      </c>
      <c r="B38">
        <v>4</v>
      </c>
    </row>
    <row r="39" spans="1:2">
      <c r="A39">
        <v>5</v>
      </c>
      <c r="B39">
        <v>4</v>
      </c>
    </row>
    <row r="40" spans="1:2">
      <c r="A40">
        <v>5</v>
      </c>
      <c r="B40">
        <v>4</v>
      </c>
    </row>
    <row r="41" spans="1:2">
      <c r="A41">
        <v>5</v>
      </c>
      <c r="B41">
        <v>4</v>
      </c>
    </row>
    <row r="42" spans="1:2">
      <c r="A42">
        <v>5</v>
      </c>
      <c r="B42">
        <v>4</v>
      </c>
    </row>
    <row r="43" spans="1:2">
      <c r="A43">
        <v>5</v>
      </c>
      <c r="B43">
        <v>4</v>
      </c>
    </row>
    <row r="44" spans="1:2">
      <c r="A44">
        <v>5</v>
      </c>
      <c r="B44">
        <v>4</v>
      </c>
    </row>
    <row r="45" spans="1:2">
      <c r="A45">
        <v>5</v>
      </c>
      <c r="B45">
        <v>4</v>
      </c>
    </row>
    <row r="46" spans="1:2">
      <c r="A46">
        <v>5</v>
      </c>
      <c r="B46">
        <v>4</v>
      </c>
    </row>
    <row r="47" spans="1:2">
      <c r="A47">
        <v>5</v>
      </c>
      <c r="B47">
        <v>4</v>
      </c>
    </row>
    <row r="48" spans="1:2">
      <c r="A48">
        <v>5</v>
      </c>
      <c r="B48">
        <v>4</v>
      </c>
    </row>
    <row r="49" spans="1:2">
      <c r="A49">
        <v>5</v>
      </c>
      <c r="B49">
        <v>4</v>
      </c>
    </row>
    <row r="50" spans="1:2">
      <c r="A50">
        <v>5</v>
      </c>
      <c r="B50">
        <v>4</v>
      </c>
    </row>
    <row r="51" spans="1:2">
      <c r="A51">
        <v>5</v>
      </c>
      <c r="B51">
        <v>4</v>
      </c>
    </row>
    <row r="52" spans="1:2">
      <c r="A52">
        <v>5</v>
      </c>
      <c r="B52">
        <v>4</v>
      </c>
    </row>
    <row r="53" spans="1:2">
      <c r="A53">
        <v>5</v>
      </c>
      <c r="B53">
        <v>4</v>
      </c>
    </row>
    <row r="54" spans="1:2">
      <c r="A54">
        <v>5</v>
      </c>
      <c r="B54">
        <v>4</v>
      </c>
    </row>
    <row r="55" spans="1:2">
      <c r="A55">
        <v>5</v>
      </c>
      <c r="B55">
        <v>4</v>
      </c>
    </row>
    <row r="56" spans="1:2">
      <c r="A56">
        <v>5</v>
      </c>
      <c r="B56">
        <v>4</v>
      </c>
    </row>
    <row r="57" spans="1:2">
      <c r="A57">
        <v>5</v>
      </c>
      <c r="B57">
        <v>4</v>
      </c>
    </row>
    <row r="58" spans="1:2">
      <c r="A58">
        <v>5</v>
      </c>
      <c r="B58">
        <v>4</v>
      </c>
    </row>
    <row r="59" spans="1:2">
      <c r="A59">
        <v>5</v>
      </c>
      <c r="B59">
        <v>4</v>
      </c>
    </row>
    <row r="60" spans="1:2">
      <c r="A60">
        <v>5</v>
      </c>
      <c r="B60">
        <v>4</v>
      </c>
    </row>
    <row r="61" spans="1:2">
      <c r="A61">
        <v>5</v>
      </c>
      <c r="B61">
        <v>4</v>
      </c>
    </row>
    <row r="62" spans="1:2">
      <c r="A62">
        <v>5</v>
      </c>
      <c r="B62">
        <v>4</v>
      </c>
    </row>
    <row r="63" spans="1:2">
      <c r="A63">
        <v>5</v>
      </c>
      <c r="B63">
        <v>4</v>
      </c>
    </row>
    <row r="64" spans="1:2">
      <c r="A64">
        <v>5</v>
      </c>
      <c r="B64">
        <v>4</v>
      </c>
    </row>
    <row r="65" spans="1:2">
      <c r="A65">
        <v>5</v>
      </c>
      <c r="B65">
        <v>4</v>
      </c>
    </row>
    <row r="66" spans="1:2">
      <c r="A66">
        <v>5</v>
      </c>
      <c r="B66">
        <v>4</v>
      </c>
    </row>
    <row r="67" spans="1:2">
      <c r="A67">
        <v>5</v>
      </c>
      <c r="B67">
        <v>4</v>
      </c>
    </row>
    <row r="68" spans="1:2">
      <c r="A68">
        <v>5</v>
      </c>
      <c r="B68">
        <v>4</v>
      </c>
    </row>
    <row r="69" spans="1:2">
      <c r="A69">
        <v>5</v>
      </c>
      <c r="B69">
        <v>4</v>
      </c>
    </row>
    <row r="70" spans="1:2">
      <c r="A70">
        <v>5</v>
      </c>
      <c r="B70">
        <v>4</v>
      </c>
    </row>
    <row r="71" spans="1:2">
      <c r="A71">
        <v>5</v>
      </c>
      <c r="B71">
        <v>4</v>
      </c>
    </row>
    <row r="72" spans="1:2">
      <c r="A72">
        <v>5</v>
      </c>
      <c r="B72">
        <v>4</v>
      </c>
    </row>
    <row r="73" spans="1:2">
      <c r="A73">
        <v>5</v>
      </c>
      <c r="B73">
        <v>4</v>
      </c>
    </row>
    <row r="74" spans="1:2">
      <c r="A74">
        <v>5</v>
      </c>
      <c r="B74">
        <v>4</v>
      </c>
    </row>
    <row r="75" spans="1:2">
      <c r="A75">
        <v>5</v>
      </c>
      <c r="B75">
        <v>4</v>
      </c>
    </row>
    <row r="76" spans="1:2">
      <c r="A76">
        <v>5</v>
      </c>
      <c r="B76">
        <v>4</v>
      </c>
    </row>
    <row r="77" spans="1:2">
      <c r="A77">
        <v>5</v>
      </c>
      <c r="B77">
        <v>4</v>
      </c>
    </row>
    <row r="78" spans="1:2">
      <c r="A78">
        <v>5</v>
      </c>
      <c r="B78">
        <v>4</v>
      </c>
    </row>
    <row r="79" spans="1:2">
      <c r="A79">
        <v>5</v>
      </c>
      <c r="B79">
        <v>4</v>
      </c>
    </row>
    <row r="80" spans="1:2">
      <c r="A80">
        <v>5</v>
      </c>
      <c r="B80">
        <v>4</v>
      </c>
    </row>
    <row r="81" spans="1:2">
      <c r="A81">
        <v>5</v>
      </c>
      <c r="B81">
        <v>4</v>
      </c>
    </row>
    <row r="82" spans="1:2">
      <c r="A82">
        <v>5</v>
      </c>
      <c r="B82">
        <v>4</v>
      </c>
    </row>
    <row r="83" spans="1:2">
      <c r="A83">
        <v>5</v>
      </c>
      <c r="B83">
        <v>4</v>
      </c>
    </row>
    <row r="84" spans="1:2">
      <c r="A84">
        <v>5</v>
      </c>
      <c r="B84">
        <v>4</v>
      </c>
    </row>
    <row r="85" spans="1:2">
      <c r="A85">
        <v>5</v>
      </c>
      <c r="B85">
        <v>4</v>
      </c>
    </row>
    <row r="86" spans="1:2">
      <c r="A86">
        <v>5</v>
      </c>
      <c r="B86">
        <v>4</v>
      </c>
    </row>
    <row r="87" spans="1:2">
      <c r="A87">
        <v>5</v>
      </c>
      <c r="B87">
        <v>4</v>
      </c>
    </row>
    <row r="88" spans="1:2">
      <c r="A88">
        <v>5</v>
      </c>
      <c r="B88">
        <v>4</v>
      </c>
    </row>
    <row r="89" spans="1:2">
      <c r="A89">
        <v>5</v>
      </c>
      <c r="B89">
        <v>4</v>
      </c>
    </row>
    <row r="90" spans="1:2">
      <c r="A90">
        <v>5</v>
      </c>
    </row>
    <row r="91" spans="1:2">
      <c r="A91">
        <v>5</v>
      </c>
    </row>
    <row r="92" spans="1:2">
      <c r="A92">
        <v>5</v>
      </c>
    </row>
    <row r="93" spans="1:2">
      <c r="A93">
        <v>5</v>
      </c>
    </row>
    <row r="94" spans="1:2">
      <c r="A94">
        <v>5</v>
      </c>
    </row>
    <row r="95" spans="1:2">
      <c r="A95">
        <v>5</v>
      </c>
    </row>
    <row r="96" spans="1:2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  <row r="201" spans="1:1">
      <c r="A201">
        <v>5</v>
      </c>
    </row>
    <row r="202" spans="1:1">
      <c r="A202">
        <v>5</v>
      </c>
    </row>
    <row r="203" spans="1:1">
      <c r="A203">
        <v>5</v>
      </c>
    </row>
    <row r="204" spans="1:1">
      <c r="A204">
        <v>5</v>
      </c>
    </row>
    <row r="205" spans="1:1">
      <c r="A205">
        <v>5</v>
      </c>
    </row>
    <row r="206" spans="1:1">
      <c r="A206">
        <v>5</v>
      </c>
    </row>
    <row r="207" spans="1:1">
      <c r="A207">
        <v>5</v>
      </c>
    </row>
    <row r="208" spans="1:1">
      <c r="A208">
        <v>5</v>
      </c>
    </row>
    <row r="209" spans="1:1">
      <c r="A209">
        <v>5</v>
      </c>
    </row>
    <row r="210" spans="1:1">
      <c r="A210">
        <v>5</v>
      </c>
    </row>
    <row r="211" spans="1:1">
      <c r="A211">
        <v>5</v>
      </c>
    </row>
    <row r="212" spans="1:1">
      <c r="A212">
        <v>5</v>
      </c>
    </row>
    <row r="213" spans="1:1">
      <c r="A213">
        <v>5</v>
      </c>
    </row>
    <row r="214" spans="1:1">
      <c r="A214">
        <v>5</v>
      </c>
    </row>
    <row r="215" spans="1:1">
      <c r="A215">
        <v>5</v>
      </c>
    </row>
    <row r="216" spans="1:1">
      <c r="A216">
        <v>5</v>
      </c>
    </row>
    <row r="217" spans="1:1">
      <c r="A217">
        <v>5</v>
      </c>
    </row>
    <row r="218" spans="1:1">
      <c r="A218">
        <v>5</v>
      </c>
    </row>
    <row r="219" spans="1:1">
      <c r="A219">
        <v>5</v>
      </c>
    </row>
    <row r="220" spans="1:1">
      <c r="A220">
        <v>5</v>
      </c>
    </row>
    <row r="221" spans="1:1">
      <c r="A221">
        <v>5</v>
      </c>
    </row>
    <row r="222" spans="1:1">
      <c r="A222">
        <v>5</v>
      </c>
    </row>
    <row r="223" spans="1:1">
      <c r="A223">
        <v>5</v>
      </c>
    </row>
    <row r="224" spans="1:1">
      <c r="A224">
        <v>5</v>
      </c>
    </row>
    <row r="225" spans="1:1">
      <c r="A225">
        <v>5</v>
      </c>
    </row>
    <row r="226" spans="1:1">
      <c r="A226">
        <v>5</v>
      </c>
    </row>
    <row r="227" spans="1:1">
      <c r="A227">
        <v>5</v>
      </c>
    </row>
    <row r="228" spans="1:1">
      <c r="A228">
        <v>5</v>
      </c>
    </row>
    <row r="229" spans="1:1">
      <c r="A229">
        <v>5</v>
      </c>
    </row>
    <row r="230" spans="1:1">
      <c r="A230">
        <v>5</v>
      </c>
    </row>
    <row r="231" spans="1:1">
      <c r="A231">
        <v>5</v>
      </c>
    </row>
    <row r="232" spans="1:1">
      <c r="A232">
        <v>5</v>
      </c>
    </row>
    <row r="233" spans="1:1">
      <c r="A233">
        <v>5</v>
      </c>
    </row>
    <row r="234" spans="1:1">
      <c r="A234">
        <v>5</v>
      </c>
    </row>
    <row r="235" spans="1:1">
      <c r="A235">
        <v>5</v>
      </c>
    </row>
    <row r="236" spans="1:1">
      <c r="A236">
        <v>5</v>
      </c>
    </row>
    <row r="237" spans="1:1">
      <c r="A237">
        <v>5</v>
      </c>
    </row>
    <row r="238" spans="1:1">
      <c r="A238">
        <v>5</v>
      </c>
    </row>
    <row r="239" spans="1:1">
      <c r="A239">
        <v>5</v>
      </c>
    </row>
    <row r="240" spans="1:1">
      <c r="A240">
        <v>5</v>
      </c>
    </row>
    <row r="241" spans="1:1">
      <c r="A241">
        <v>5</v>
      </c>
    </row>
    <row r="242" spans="1:1">
      <c r="A242">
        <v>5</v>
      </c>
    </row>
    <row r="243" spans="1:1">
      <c r="A243">
        <v>5</v>
      </c>
    </row>
    <row r="244" spans="1:1">
      <c r="A244">
        <v>5</v>
      </c>
    </row>
    <row r="245" spans="1:1">
      <c r="A245">
        <v>5</v>
      </c>
    </row>
    <row r="246" spans="1:1">
      <c r="A246">
        <v>5</v>
      </c>
    </row>
    <row r="247" spans="1:1">
      <c r="A247">
        <v>5</v>
      </c>
    </row>
    <row r="248" spans="1:1">
      <c r="A248">
        <v>5</v>
      </c>
    </row>
    <row r="249" spans="1:1">
      <c r="A249">
        <v>5</v>
      </c>
    </row>
    <row r="250" spans="1:1">
      <c r="A250">
        <v>5</v>
      </c>
    </row>
    <row r="251" spans="1:1">
      <c r="A251">
        <v>5</v>
      </c>
    </row>
    <row r="252" spans="1:1">
      <c r="A252">
        <v>5</v>
      </c>
    </row>
    <row r="253" spans="1:1">
      <c r="A253">
        <v>5</v>
      </c>
    </row>
    <row r="254" spans="1:1">
      <c r="A254">
        <v>5</v>
      </c>
    </row>
    <row r="255" spans="1:1">
      <c r="A255">
        <v>5</v>
      </c>
    </row>
    <row r="256" spans="1:1">
      <c r="A256">
        <v>5</v>
      </c>
    </row>
    <row r="257" spans="1:1">
      <c r="A257">
        <v>5</v>
      </c>
    </row>
    <row r="258" spans="1:1">
      <c r="A258">
        <v>5</v>
      </c>
    </row>
    <row r="259" spans="1:1">
      <c r="A259">
        <v>5</v>
      </c>
    </row>
    <row r="260" spans="1:1">
      <c r="A260">
        <v>5</v>
      </c>
    </row>
    <row r="261" spans="1:1">
      <c r="A261">
        <v>5</v>
      </c>
    </row>
    <row r="262" spans="1:1">
      <c r="A262">
        <v>5</v>
      </c>
    </row>
    <row r="263" spans="1:1">
      <c r="A263">
        <v>5</v>
      </c>
    </row>
    <row r="264" spans="1:1">
      <c r="A264">
        <v>5</v>
      </c>
    </row>
    <row r="265" spans="1:1">
      <c r="A265">
        <v>5</v>
      </c>
    </row>
    <row r="266" spans="1:1">
      <c r="A266">
        <v>5</v>
      </c>
    </row>
    <row r="267" spans="1:1">
      <c r="A267">
        <v>5</v>
      </c>
    </row>
    <row r="268" spans="1:1">
      <c r="A268">
        <v>5</v>
      </c>
    </row>
    <row r="269" spans="1:1">
      <c r="A269">
        <v>5</v>
      </c>
    </row>
    <row r="270" spans="1:1">
      <c r="A270">
        <v>5</v>
      </c>
    </row>
    <row r="271" spans="1:1">
      <c r="A271">
        <v>5</v>
      </c>
    </row>
    <row r="272" spans="1:1">
      <c r="A272">
        <v>5</v>
      </c>
    </row>
    <row r="273" spans="1:1">
      <c r="A273">
        <v>5</v>
      </c>
    </row>
    <row r="274" spans="1:1">
      <c r="A274">
        <v>5</v>
      </c>
    </row>
    <row r="275" spans="1:1">
      <c r="A275">
        <v>5</v>
      </c>
    </row>
    <row r="276" spans="1:1">
      <c r="A276">
        <v>5</v>
      </c>
    </row>
    <row r="277" spans="1:1">
      <c r="A277">
        <v>5</v>
      </c>
    </row>
    <row r="278" spans="1:1">
      <c r="A278">
        <v>5</v>
      </c>
    </row>
    <row r="279" spans="1:1">
      <c r="A279">
        <v>5</v>
      </c>
    </row>
    <row r="280" spans="1:1">
      <c r="A280">
        <v>5</v>
      </c>
    </row>
    <row r="281" spans="1:1">
      <c r="A281">
        <v>5</v>
      </c>
    </row>
    <row r="282" spans="1:1">
      <c r="A282">
        <v>5</v>
      </c>
    </row>
    <row r="283" spans="1:1">
      <c r="A283">
        <v>5</v>
      </c>
    </row>
    <row r="284" spans="1:1">
      <c r="A284">
        <v>5</v>
      </c>
    </row>
    <row r="285" spans="1:1">
      <c r="A285">
        <v>5</v>
      </c>
    </row>
    <row r="286" spans="1:1">
      <c r="A286">
        <v>5</v>
      </c>
    </row>
    <row r="287" spans="1:1">
      <c r="A287">
        <v>5</v>
      </c>
    </row>
    <row r="288" spans="1:1">
      <c r="A288">
        <v>5</v>
      </c>
    </row>
    <row r="289" spans="1:1">
      <c r="A289">
        <v>5</v>
      </c>
    </row>
    <row r="290" spans="1:1">
      <c r="A290">
        <v>5</v>
      </c>
    </row>
    <row r="291" spans="1:1">
      <c r="A291">
        <v>5</v>
      </c>
    </row>
    <row r="292" spans="1:1">
      <c r="A292">
        <v>5</v>
      </c>
    </row>
    <row r="293" spans="1:1">
      <c r="A293">
        <v>5</v>
      </c>
    </row>
    <row r="294" spans="1:1">
      <c r="A294">
        <v>5</v>
      </c>
    </row>
    <row r="295" spans="1:1">
      <c r="A295">
        <v>5</v>
      </c>
    </row>
    <row r="296" spans="1:1">
      <c r="A296">
        <v>5</v>
      </c>
    </row>
    <row r="297" spans="1:1">
      <c r="A297">
        <v>5</v>
      </c>
    </row>
    <row r="298" spans="1:1">
      <c r="A298">
        <v>5</v>
      </c>
    </row>
    <row r="299" spans="1:1">
      <c r="A299">
        <v>5</v>
      </c>
    </row>
    <row r="300" spans="1:1">
      <c r="A300">
        <v>5</v>
      </c>
    </row>
    <row r="301" spans="1:1">
      <c r="A301">
        <v>5</v>
      </c>
    </row>
    <row r="302" spans="1:1">
      <c r="A302">
        <v>5</v>
      </c>
    </row>
    <row r="303" spans="1:1">
      <c r="A303">
        <v>5</v>
      </c>
    </row>
    <row r="304" spans="1:1">
      <c r="A304">
        <v>5</v>
      </c>
    </row>
    <row r="305" spans="1:1">
      <c r="A305">
        <v>5</v>
      </c>
    </row>
    <row r="306" spans="1:1">
      <c r="A306">
        <v>5</v>
      </c>
    </row>
    <row r="307" spans="1:1">
      <c r="A307">
        <v>5</v>
      </c>
    </row>
    <row r="308" spans="1:1">
      <c r="A308">
        <v>5</v>
      </c>
    </row>
    <row r="309" spans="1:1">
      <c r="A309">
        <v>5</v>
      </c>
    </row>
    <row r="310" spans="1:1">
      <c r="A310">
        <v>5</v>
      </c>
    </row>
    <row r="311" spans="1:1">
      <c r="A311">
        <v>5</v>
      </c>
    </row>
    <row r="312" spans="1:1">
      <c r="A312">
        <v>5</v>
      </c>
    </row>
    <row r="313" spans="1:1">
      <c r="A313">
        <v>5</v>
      </c>
    </row>
    <row r="314" spans="1:1">
      <c r="A314">
        <v>5</v>
      </c>
    </row>
    <row r="315" spans="1:1">
      <c r="A315">
        <v>5</v>
      </c>
    </row>
    <row r="316" spans="1:1">
      <c r="A316">
        <v>5</v>
      </c>
    </row>
    <row r="317" spans="1:1">
      <c r="A317">
        <v>5</v>
      </c>
    </row>
    <row r="318" spans="1:1">
      <c r="A318">
        <v>5</v>
      </c>
    </row>
    <row r="319" spans="1:1">
      <c r="A319">
        <v>5</v>
      </c>
    </row>
    <row r="320" spans="1:1">
      <c r="A320">
        <v>5</v>
      </c>
    </row>
    <row r="321" spans="1:1">
      <c r="A321">
        <v>5</v>
      </c>
    </row>
    <row r="322" spans="1:1">
      <c r="A322">
        <v>5</v>
      </c>
    </row>
    <row r="323" spans="1:1">
      <c r="A323">
        <v>5</v>
      </c>
    </row>
    <row r="324" spans="1:1">
      <c r="A324">
        <v>5</v>
      </c>
    </row>
    <row r="325" spans="1:1">
      <c r="A325">
        <v>5</v>
      </c>
    </row>
    <row r="326" spans="1:1">
      <c r="A326">
        <v>5</v>
      </c>
    </row>
    <row r="327" spans="1:1">
      <c r="A327">
        <v>5</v>
      </c>
    </row>
    <row r="328" spans="1:1">
      <c r="A328">
        <v>5</v>
      </c>
    </row>
    <row r="329" spans="1:1">
      <c r="A329">
        <v>5</v>
      </c>
    </row>
    <row r="330" spans="1:1">
      <c r="A330">
        <v>5</v>
      </c>
    </row>
    <row r="331" spans="1:1">
      <c r="A331">
        <v>5</v>
      </c>
    </row>
    <row r="332" spans="1:1">
      <c r="A332">
        <v>5</v>
      </c>
    </row>
    <row r="333" spans="1:1">
      <c r="A333">
        <v>5</v>
      </c>
    </row>
    <row r="334" spans="1:1">
      <c r="A334">
        <v>5</v>
      </c>
    </row>
    <row r="335" spans="1:1">
      <c r="A335">
        <v>5</v>
      </c>
    </row>
    <row r="336" spans="1:1">
      <c r="A336">
        <v>5</v>
      </c>
    </row>
    <row r="337" spans="1:1">
      <c r="A337">
        <v>5</v>
      </c>
    </row>
    <row r="338" spans="1:1">
      <c r="A338">
        <v>5</v>
      </c>
    </row>
    <row r="339" spans="1:1">
      <c r="A339">
        <v>5</v>
      </c>
    </row>
    <row r="340" spans="1:1">
      <c r="A340">
        <v>5</v>
      </c>
    </row>
    <row r="341" spans="1:1">
      <c r="A341">
        <v>5</v>
      </c>
    </row>
    <row r="342" spans="1:1">
      <c r="A342">
        <v>5</v>
      </c>
    </row>
    <row r="343" spans="1:1">
      <c r="A343">
        <v>5</v>
      </c>
    </row>
    <row r="344" spans="1:1">
      <c r="A344">
        <v>5</v>
      </c>
    </row>
    <row r="345" spans="1:1">
      <c r="A345">
        <v>5</v>
      </c>
    </row>
    <row r="346" spans="1:1">
      <c r="A346">
        <v>5</v>
      </c>
    </row>
    <row r="347" spans="1:1">
      <c r="A347">
        <v>5</v>
      </c>
    </row>
    <row r="348" spans="1:1">
      <c r="A348">
        <v>5</v>
      </c>
    </row>
    <row r="349" spans="1:1">
      <c r="A349">
        <v>5</v>
      </c>
    </row>
    <row r="350" spans="1:1">
      <c r="A350">
        <v>5</v>
      </c>
    </row>
    <row r="351" spans="1:1">
      <c r="A351">
        <v>5</v>
      </c>
    </row>
    <row r="352" spans="1:1">
      <c r="A352">
        <v>5</v>
      </c>
    </row>
    <row r="353" spans="1:1">
      <c r="A353">
        <v>5</v>
      </c>
    </row>
    <row r="354" spans="1:1">
      <c r="A354">
        <v>5</v>
      </c>
    </row>
    <row r="355" spans="1:1">
      <c r="A355">
        <v>5</v>
      </c>
    </row>
    <row r="356" spans="1:1">
      <c r="A356">
        <v>5</v>
      </c>
    </row>
    <row r="357" spans="1:1">
      <c r="A357">
        <v>5</v>
      </c>
    </row>
    <row r="358" spans="1:1">
      <c r="A358">
        <v>5</v>
      </c>
    </row>
    <row r="359" spans="1:1">
      <c r="A359">
        <v>5</v>
      </c>
    </row>
    <row r="360" spans="1:1">
      <c r="A360">
        <v>5</v>
      </c>
    </row>
    <row r="361" spans="1:1">
      <c r="A361">
        <v>5</v>
      </c>
    </row>
    <row r="362" spans="1:1">
      <c r="A362">
        <v>5</v>
      </c>
    </row>
    <row r="363" spans="1:1">
      <c r="A363">
        <v>5</v>
      </c>
    </row>
    <row r="364" spans="1:1">
      <c r="A364">
        <v>5</v>
      </c>
    </row>
    <row r="365" spans="1:1">
      <c r="A365">
        <v>5</v>
      </c>
    </row>
    <row r="366" spans="1:1">
      <c r="A366">
        <v>5</v>
      </c>
    </row>
    <row r="367" spans="1:1">
      <c r="A367">
        <v>5</v>
      </c>
    </row>
    <row r="368" spans="1:1">
      <c r="A368">
        <v>5</v>
      </c>
    </row>
    <row r="369" spans="1:1">
      <c r="A369">
        <v>5</v>
      </c>
    </row>
    <row r="370" spans="1:1">
      <c r="A370">
        <v>5</v>
      </c>
    </row>
    <row r="371" spans="1:1">
      <c r="A371">
        <v>5</v>
      </c>
    </row>
    <row r="372" spans="1:1">
      <c r="A372">
        <v>5</v>
      </c>
    </row>
    <row r="373" spans="1:1">
      <c r="A373">
        <v>5</v>
      </c>
    </row>
    <row r="374" spans="1:1">
      <c r="A374">
        <v>5</v>
      </c>
    </row>
    <row r="375" spans="1:1">
      <c r="A375">
        <v>5</v>
      </c>
    </row>
    <row r="376" spans="1:1">
      <c r="A376">
        <v>5</v>
      </c>
    </row>
    <row r="377" spans="1:1">
      <c r="A377">
        <v>5</v>
      </c>
    </row>
    <row r="378" spans="1:1">
      <c r="A378">
        <v>5</v>
      </c>
    </row>
    <row r="379" spans="1:1">
      <c r="A379">
        <v>5</v>
      </c>
    </row>
    <row r="380" spans="1:1">
      <c r="A380">
        <v>5</v>
      </c>
    </row>
    <row r="381" spans="1:1">
      <c r="A381">
        <v>5</v>
      </c>
    </row>
    <row r="382" spans="1:1">
      <c r="A382">
        <v>5</v>
      </c>
    </row>
    <row r="383" spans="1:1">
      <c r="A383">
        <v>5</v>
      </c>
    </row>
    <row r="384" spans="1:1">
      <c r="A384">
        <v>5</v>
      </c>
    </row>
    <row r="385" spans="1:1">
      <c r="A385">
        <v>5</v>
      </c>
    </row>
    <row r="386" spans="1:1">
      <c r="A386">
        <v>5</v>
      </c>
    </row>
    <row r="387" spans="1:1">
      <c r="A387">
        <v>5</v>
      </c>
    </row>
    <row r="388" spans="1:1">
      <c r="A388">
        <v>5</v>
      </c>
    </row>
    <row r="389" spans="1:1">
      <c r="A389">
        <v>5</v>
      </c>
    </row>
    <row r="390" spans="1:1">
      <c r="A390">
        <v>5</v>
      </c>
    </row>
    <row r="391" spans="1:1">
      <c r="A391">
        <v>5</v>
      </c>
    </row>
    <row r="392" spans="1:1">
      <c r="A392">
        <v>5</v>
      </c>
    </row>
    <row r="393" spans="1:1">
      <c r="A393">
        <v>5</v>
      </c>
    </row>
    <row r="394" spans="1:1">
      <c r="A394">
        <v>5</v>
      </c>
    </row>
    <row r="395" spans="1:1">
      <c r="A395">
        <v>5</v>
      </c>
    </row>
    <row r="396" spans="1:1">
      <c r="A396">
        <v>5</v>
      </c>
    </row>
    <row r="397" spans="1:1">
      <c r="A397">
        <v>5</v>
      </c>
    </row>
    <row r="398" spans="1:1">
      <c r="A398">
        <v>5</v>
      </c>
    </row>
    <row r="399" spans="1:1">
      <c r="A399">
        <v>5</v>
      </c>
    </row>
    <row r="400" spans="1:1">
      <c r="A400">
        <v>5</v>
      </c>
    </row>
    <row r="401" spans="1:1">
      <c r="A401">
        <v>5</v>
      </c>
    </row>
    <row r="402" spans="1:1">
      <c r="A402">
        <v>5</v>
      </c>
    </row>
    <row r="403" spans="1:1">
      <c r="A403">
        <v>5</v>
      </c>
    </row>
    <row r="404" spans="1:1">
      <c r="A404">
        <v>5</v>
      </c>
    </row>
    <row r="405" spans="1:1">
      <c r="A405">
        <v>5</v>
      </c>
    </row>
    <row r="406" spans="1:1">
      <c r="A406">
        <v>5</v>
      </c>
    </row>
    <row r="407" spans="1:1">
      <c r="A407">
        <v>5</v>
      </c>
    </row>
    <row r="408" spans="1:1">
      <c r="A408">
        <v>5</v>
      </c>
    </row>
    <row r="409" spans="1:1">
      <c r="A409">
        <v>5</v>
      </c>
    </row>
    <row r="410" spans="1:1">
      <c r="A410">
        <v>5</v>
      </c>
    </row>
    <row r="411" spans="1:1">
      <c r="A411">
        <v>5</v>
      </c>
    </row>
    <row r="412" spans="1:1">
      <c r="A412">
        <v>5</v>
      </c>
    </row>
    <row r="413" spans="1:1">
      <c r="A413">
        <v>5</v>
      </c>
    </row>
    <row r="414" spans="1:1">
      <c r="A414">
        <v>5</v>
      </c>
    </row>
    <row r="415" spans="1:1">
      <c r="A415">
        <v>5</v>
      </c>
    </row>
    <row r="416" spans="1:1">
      <c r="A416">
        <v>5</v>
      </c>
    </row>
    <row r="417" spans="1:1">
      <c r="A417">
        <v>5</v>
      </c>
    </row>
    <row r="418" spans="1:1">
      <c r="A418">
        <v>5</v>
      </c>
    </row>
    <row r="419" spans="1:1">
      <c r="A419">
        <v>5</v>
      </c>
    </row>
    <row r="420" spans="1:1">
      <c r="A420">
        <v>5</v>
      </c>
    </row>
    <row r="421" spans="1:1">
      <c r="A421">
        <v>5</v>
      </c>
    </row>
    <row r="422" spans="1:1">
      <c r="A422">
        <v>5</v>
      </c>
    </row>
    <row r="423" spans="1:1">
      <c r="A423">
        <v>5</v>
      </c>
    </row>
    <row r="424" spans="1:1">
      <c r="A424">
        <v>5</v>
      </c>
    </row>
    <row r="425" spans="1:1">
      <c r="A425">
        <v>5</v>
      </c>
    </row>
    <row r="426" spans="1:1">
      <c r="A426">
        <v>5</v>
      </c>
    </row>
    <row r="427" spans="1:1">
      <c r="A427">
        <v>5</v>
      </c>
    </row>
    <row r="428" spans="1:1">
      <c r="A428">
        <v>5</v>
      </c>
    </row>
    <row r="429" spans="1:1">
      <c r="A429">
        <v>5</v>
      </c>
    </row>
    <row r="430" spans="1:1">
      <c r="A430">
        <v>5</v>
      </c>
    </row>
    <row r="431" spans="1:1">
      <c r="A431">
        <v>5</v>
      </c>
    </row>
    <row r="432" spans="1:1">
      <c r="A432">
        <v>5</v>
      </c>
    </row>
    <row r="433" spans="1:1">
      <c r="A433">
        <v>5</v>
      </c>
    </row>
    <row r="434" spans="1:1">
      <c r="A434">
        <v>5</v>
      </c>
    </row>
    <row r="435" spans="1:1">
      <c r="A435">
        <v>5</v>
      </c>
    </row>
    <row r="436" spans="1:1">
      <c r="A436">
        <v>5</v>
      </c>
    </row>
    <row r="437" spans="1:1">
      <c r="A437">
        <v>5</v>
      </c>
    </row>
    <row r="438" spans="1:1">
      <c r="A438">
        <v>5</v>
      </c>
    </row>
    <row r="439" spans="1:1">
      <c r="A439">
        <v>5</v>
      </c>
    </row>
    <row r="440" spans="1:1">
      <c r="A440">
        <v>5</v>
      </c>
    </row>
    <row r="441" spans="1:1">
      <c r="A441">
        <v>5</v>
      </c>
    </row>
    <row r="442" spans="1:1">
      <c r="A442">
        <v>5</v>
      </c>
    </row>
    <row r="443" spans="1:1">
      <c r="A443">
        <v>5</v>
      </c>
    </row>
    <row r="444" spans="1:1">
      <c r="A444">
        <v>5</v>
      </c>
    </row>
    <row r="445" spans="1:1">
      <c r="A445">
        <v>5</v>
      </c>
    </row>
    <row r="446" spans="1:1">
      <c r="A446">
        <v>5</v>
      </c>
    </row>
    <row r="447" spans="1:1">
      <c r="A447">
        <v>5</v>
      </c>
    </row>
    <row r="448" spans="1:1">
      <c r="A448">
        <v>5</v>
      </c>
    </row>
    <row r="449" spans="1:1">
      <c r="A449">
        <v>5</v>
      </c>
    </row>
    <row r="450" spans="1:1">
      <c r="A450">
        <v>5</v>
      </c>
    </row>
    <row r="451" spans="1:1">
      <c r="A451">
        <v>5</v>
      </c>
    </row>
    <row r="452" spans="1:1">
      <c r="A452">
        <v>5</v>
      </c>
    </row>
    <row r="453" spans="1:1">
      <c r="A453">
        <v>5</v>
      </c>
    </row>
    <row r="454" spans="1:1">
      <c r="A454">
        <v>5</v>
      </c>
    </row>
    <row r="455" spans="1:1">
      <c r="A455">
        <v>5</v>
      </c>
    </row>
    <row r="456" spans="1:1">
      <c r="A456">
        <v>5</v>
      </c>
    </row>
    <row r="457" spans="1:1">
      <c r="A457">
        <v>5</v>
      </c>
    </row>
    <row r="458" spans="1:1">
      <c r="A458">
        <v>5</v>
      </c>
    </row>
    <row r="459" spans="1:1">
      <c r="A459">
        <v>5</v>
      </c>
    </row>
    <row r="460" spans="1:1">
      <c r="A460">
        <v>5</v>
      </c>
    </row>
    <row r="461" spans="1:1">
      <c r="A461">
        <v>5</v>
      </c>
    </row>
    <row r="462" spans="1:1">
      <c r="A462">
        <v>5</v>
      </c>
    </row>
    <row r="463" spans="1:1">
      <c r="A463">
        <v>5</v>
      </c>
    </row>
    <row r="464" spans="1:1">
      <c r="A464">
        <v>5</v>
      </c>
    </row>
    <row r="465" spans="1:1">
      <c r="A465">
        <v>5</v>
      </c>
    </row>
    <row r="466" spans="1:1">
      <c r="A466">
        <v>5</v>
      </c>
    </row>
    <row r="467" spans="1:1">
      <c r="A467">
        <v>5</v>
      </c>
    </row>
    <row r="468" spans="1:1">
      <c r="A468">
        <v>5</v>
      </c>
    </row>
    <row r="469" spans="1:1">
      <c r="A469">
        <v>5</v>
      </c>
    </row>
    <row r="470" spans="1:1">
      <c r="A470">
        <v>5</v>
      </c>
    </row>
    <row r="471" spans="1:1">
      <c r="A471">
        <v>5</v>
      </c>
    </row>
    <row r="472" spans="1:1">
      <c r="A472">
        <v>5</v>
      </c>
    </row>
    <row r="473" spans="1:1">
      <c r="A473">
        <v>5</v>
      </c>
    </row>
    <row r="474" spans="1:1">
      <c r="A474">
        <v>5</v>
      </c>
    </row>
    <row r="475" spans="1:1">
      <c r="A475">
        <v>5</v>
      </c>
    </row>
    <row r="476" spans="1:1">
      <c r="A476">
        <v>5</v>
      </c>
    </row>
    <row r="477" spans="1:1">
      <c r="A477">
        <v>5</v>
      </c>
    </row>
    <row r="478" spans="1:1">
      <c r="A478">
        <v>5</v>
      </c>
    </row>
    <row r="479" spans="1:1">
      <c r="A479">
        <v>5</v>
      </c>
    </row>
    <row r="480" spans="1:1">
      <c r="A480">
        <v>5</v>
      </c>
    </row>
    <row r="481" spans="1:1">
      <c r="A481">
        <v>5</v>
      </c>
    </row>
    <row r="482" spans="1:1">
      <c r="A482">
        <v>5</v>
      </c>
    </row>
    <row r="483" spans="1:1">
      <c r="A483">
        <v>5</v>
      </c>
    </row>
    <row r="484" spans="1:1">
      <c r="A484">
        <v>5</v>
      </c>
    </row>
    <row r="485" spans="1:1">
      <c r="A485">
        <v>5</v>
      </c>
    </row>
    <row r="486" spans="1:1">
      <c r="A486">
        <v>5</v>
      </c>
    </row>
    <row r="487" spans="1:1">
      <c r="A487">
        <v>5</v>
      </c>
    </row>
    <row r="488" spans="1:1">
      <c r="A488">
        <v>5</v>
      </c>
    </row>
    <row r="489" spans="1:1">
      <c r="A489">
        <v>5</v>
      </c>
    </row>
    <row r="490" spans="1:1">
      <c r="A490">
        <v>5</v>
      </c>
    </row>
    <row r="491" spans="1:1">
      <c r="A491">
        <v>5</v>
      </c>
    </row>
    <row r="492" spans="1:1">
      <c r="A492">
        <v>5</v>
      </c>
    </row>
    <row r="493" spans="1:1">
      <c r="A493">
        <v>5</v>
      </c>
    </row>
    <row r="494" spans="1:1">
      <c r="A494">
        <v>5</v>
      </c>
    </row>
    <row r="495" spans="1:1">
      <c r="A495">
        <v>5</v>
      </c>
    </row>
    <row r="496" spans="1:1">
      <c r="A496">
        <v>5</v>
      </c>
    </row>
    <row r="497" spans="1:1">
      <c r="A497">
        <v>5</v>
      </c>
    </row>
    <row r="498" spans="1:1">
      <c r="A498">
        <v>5</v>
      </c>
    </row>
    <row r="499" spans="1:1">
      <c r="A499">
        <v>5</v>
      </c>
    </row>
    <row r="500" spans="1:1">
      <c r="A500">
        <v>5</v>
      </c>
    </row>
    <row r="501" spans="1:1">
      <c r="A501">
        <v>5</v>
      </c>
    </row>
    <row r="502" spans="1:1">
      <c r="A502">
        <v>5</v>
      </c>
    </row>
    <row r="503" spans="1:1">
      <c r="A503">
        <v>5</v>
      </c>
    </row>
    <row r="504" spans="1:1">
      <c r="A504">
        <v>5</v>
      </c>
    </row>
    <row r="505" spans="1:1">
      <c r="A505">
        <v>5</v>
      </c>
    </row>
    <row r="506" spans="1:1">
      <c r="A506">
        <v>5</v>
      </c>
    </row>
    <row r="507" spans="1:1">
      <c r="A507">
        <v>5</v>
      </c>
    </row>
    <row r="508" spans="1:1">
      <c r="A508">
        <v>5</v>
      </c>
    </row>
    <row r="509" spans="1:1">
      <c r="A509">
        <v>5</v>
      </c>
    </row>
    <row r="510" spans="1:1">
      <c r="A510">
        <v>5</v>
      </c>
    </row>
    <row r="511" spans="1:1">
      <c r="A511">
        <v>5</v>
      </c>
    </row>
    <row r="512" spans="1:1">
      <c r="A512">
        <v>5</v>
      </c>
    </row>
    <row r="513" spans="1:1">
      <c r="A513">
        <v>5</v>
      </c>
    </row>
    <row r="514" spans="1:1">
      <c r="A514">
        <v>5</v>
      </c>
    </row>
    <row r="515" spans="1:1">
      <c r="A515">
        <v>5</v>
      </c>
    </row>
    <row r="516" spans="1:1">
      <c r="A516">
        <v>5</v>
      </c>
    </row>
    <row r="517" spans="1:1">
      <c r="A517">
        <v>5</v>
      </c>
    </row>
    <row r="518" spans="1:1">
      <c r="A518">
        <v>5</v>
      </c>
    </row>
    <row r="519" spans="1:1">
      <c r="A519">
        <v>5</v>
      </c>
    </row>
    <row r="520" spans="1:1">
      <c r="A520">
        <v>5</v>
      </c>
    </row>
    <row r="521" spans="1:1">
      <c r="A521">
        <v>5</v>
      </c>
    </row>
    <row r="522" spans="1:1">
      <c r="A522">
        <v>5</v>
      </c>
    </row>
    <row r="523" spans="1:1">
      <c r="A523">
        <v>5</v>
      </c>
    </row>
    <row r="524" spans="1:1">
      <c r="A524">
        <v>5</v>
      </c>
    </row>
    <row r="525" spans="1:1">
      <c r="A525">
        <v>5</v>
      </c>
    </row>
    <row r="526" spans="1:1">
      <c r="A526">
        <v>5</v>
      </c>
    </row>
    <row r="527" spans="1:1">
      <c r="A527">
        <v>5</v>
      </c>
    </row>
    <row r="528" spans="1:1">
      <c r="A528">
        <v>5</v>
      </c>
    </row>
    <row r="529" spans="1:1">
      <c r="A529">
        <v>5</v>
      </c>
    </row>
    <row r="530" spans="1:1">
      <c r="A530">
        <v>5</v>
      </c>
    </row>
    <row r="531" spans="1:1">
      <c r="A531">
        <v>5</v>
      </c>
    </row>
    <row r="532" spans="1:1">
      <c r="A532">
        <v>5</v>
      </c>
    </row>
    <row r="533" spans="1:1">
      <c r="A533">
        <v>5</v>
      </c>
    </row>
    <row r="534" spans="1:1">
      <c r="A534">
        <v>5</v>
      </c>
    </row>
    <row r="535" spans="1:1">
      <c r="A535">
        <v>5</v>
      </c>
    </row>
    <row r="536" spans="1:1">
      <c r="A536">
        <v>5</v>
      </c>
    </row>
    <row r="537" spans="1:1">
      <c r="A537">
        <v>5</v>
      </c>
    </row>
    <row r="538" spans="1:1">
      <c r="A538">
        <v>5</v>
      </c>
    </row>
    <row r="539" spans="1:1">
      <c r="A539">
        <v>5</v>
      </c>
    </row>
    <row r="540" spans="1:1">
      <c r="A540">
        <v>5</v>
      </c>
    </row>
    <row r="541" spans="1:1">
      <c r="A541">
        <v>5</v>
      </c>
    </row>
    <row r="542" spans="1:1">
      <c r="A542">
        <v>5</v>
      </c>
    </row>
    <row r="543" spans="1:1">
      <c r="A543">
        <v>5</v>
      </c>
    </row>
    <row r="544" spans="1:1">
      <c r="A544">
        <v>5</v>
      </c>
    </row>
    <row r="545" spans="1:1">
      <c r="A545">
        <v>5</v>
      </c>
    </row>
    <row r="546" spans="1:1">
      <c r="A546">
        <v>5</v>
      </c>
    </row>
    <row r="547" spans="1:1">
      <c r="A547">
        <v>5</v>
      </c>
    </row>
    <row r="548" spans="1:1">
      <c r="A548">
        <v>5</v>
      </c>
    </row>
    <row r="549" spans="1:1">
      <c r="A549">
        <v>5</v>
      </c>
    </row>
    <row r="550" spans="1:1">
      <c r="A550">
        <v>5</v>
      </c>
    </row>
    <row r="551" spans="1:1">
      <c r="A551">
        <v>5</v>
      </c>
    </row>
    <row r="552" spans="1:1">
      <c r="A552">
        <v>5</v>
      </c>
    </row>
    <row r="553" spans="1:1">
      <c r="A553">
        <v>5</v>
      </c>
    </row>
    <row r="554" spans="1:1">
      <c r="A554">
        <v>5</v>
      </c>
    </row>
    <row r="555" spans="1:1">
      <c r="A555">
        <v>5</v>
      </c>
    </row>
    <row r="556" spans="1:1">
      <c r="A556">
        <v>5</v>
      </c>
    </row>
    <row r="557" spans="1:1">
      <c r="A557">
        <v>5</v>
      </c>
    </row>
    <row r="558" spans="1:1">
      <c r="A558">
        <v>5</v>
      </c>
    </row>
    <row r="559" spans="1:1">
      <c r="A559">
        <v>5</v>
      </c>
    </row>
    <row r="560" spans="1:1">
      <c r="A560">
        <v>5</v>
      </c>
    </row>
    <row r="561" spans="1:1">
      <c r="A561">
        <v>5</v>
      </c>
    </row>
    <row r="562" spans="1:1">
      <c r="A562">
        <v>5</v>
      </c>
    </row>
    <row r="563" spans="1:1">
      <c r="A563">
        <v>5</v>
      </c>
    </row>
    <row r="564" spans="1:1">
      <c r="A564">
        <v>5</v>
      </c>
    </row>
    <row r="565" spans="1:1">
      <c r="A565">
        <v>5</v>
      </c>
    </row>
    <row r="566" spans="1:1">
      <c r="A566">
        <v>5</v>
      </c>
    </row>
    <row r="567" spans="1:1">
      <c r="A567">
        <v>5</v>
      </c>
    </row>
    <row r="568" spans="1:1">
      <c r="A568">
        <v>5</v>
      </c>
    </row>
    <row r="569" spans="1:1">
      <c r="A569">
        <v>5</v>
      </c>
    </row>
    <row r="570" spans="1:1">
      <c r="A570">
        <v>5</v>
      </c>
    </row>
    <row r="571" spans="1:1">
      <c r="A571">
        <v>5</v>
      </c>
    </row>
    <row r="572" spans="1:1">
      <c r="A572">
        <v>5</v>
      </c>
    </row>
    <row r="573" spans="1:1">
      <c r="A573">
        <v>5</v>
      </c>
    </row>
    <row r="574" spans="1:1">
      <c r="A574">
        <v>5</v>
      </c>
    </row>
    <row r="575" spans="1:1">
      <c r="A575">
        <v>5</v>
      </c>
    </row>
    <row r="576" spans="1:1">
      <c r="A576">
        <v>5</v>
      </c>
    </row>
    <row r="577" spans="1:1">
      <c r="A577">
        <v>5</v>
      </c>
    </row>
    <row r="578" spans="1:1">
      <c r="A578">
        <v>5</v>
      </c>
    </row>
    <row r="579" spans="1:1">
      <c r="A579">
        <v>5</v>
      </c>
    </row>
    <row r="580" spans="1:1">
      <c r="A580">
        <v>5</v>
      </c>
    </row>
    <row r="581" spans="1:1">
      <c r="A581">
        <v>5</v>
      </c>
    </row>
    <row r="582" spans="1:1">
      <c r="A582">
        <v>5</v>
      </c>
    </row>
    <row r="583" spans="1:1">
      <c r="A583">
        <v>5</v>
      </c>
    </row>
    <row r="584" spans="1:1">
      <c r="A584">
        <v>5</v>
      </c>
    </row>
    <row r="585" spans="1:1">
      <c r="A585">
        <v>5</v>
      </c>
    </row>
    <row r="586" spans="1:1">
      <c r="A586">
        <v>5</v>
      </c>
    </row>
    <row r="587" spans="1:1">
      <c r="A587">
        <v>5</v>
      </c>
    </row>
    <row r="588" spans="1:1">
      <c r="A588">
        <v>5</v>
      </c>
    </row>
    <row r="589" spans="1:1">
      <c r="A589">
        <v>5</v>
      </c>
    </row>
    <row r="590" spans="1:1">
      <c r="A590">
        <v>5</v>
      </c>
    </row>
    <row r="591" spans="1:1">
      <c r="A591">
        <v>5</v>
      </c>
    </row>
    <row r="592" spans="1:1">
      <c r="A592">
        <v>5</v>
      </c>
    </row>
    <row r="593" spans="1:1">
      <c r="A593">
        <v>5</v>
      </c>
    </row>
    <row r="594" spans="1:1">
      <c r="A594">
        <v>5</v>
      </c>
    </row>
    <row r="595" spans="1:1">
      <c r="A595">
        <v>5</v>
      </c>
    </row>
    <row r="596" spans="1:1">
      <c r="A596">
        <v>5</v>
      </c>
    </row>
    <row r="597" spans="1:1">
      <c r="A597">
        <v>5</v>
      </c>
    </row>
    <row r="598" spans="1:1">
      <c r="A598">
        <v>5</v>
      </c>
    </row>
    <row r="599" spans="1:1">
      <c r="A599">
        <v>5</v>
      </c>
    </row>
    <row r="600" spans="1:1">
      <c r="A600">
        <v>5</v>
      </c>
    </row>
    <row r="601" spans="1:1">
      <c r="A601">
        <v>5</v>
      </c>
    </row>
    <row r="602" spans="1:1">
      <c r="A602">
        <v>5</v>
      </c>
    </row>
    <row r="603" spans="1:1">
      <c r="A603">
        <v>5</v>
      </c>
    </row>
    <row r="604" spans="1:1">
      <c r="A604">
        <v>5</v>
      </c>
    </row>
    <row r="605" spans="1:1">
      <c r="A605">
        <v>5</v>
      </c>
    </row>
    <row r="606" spans="1:1">
      <c r="A606">
        <v>5</v>
      </c>
    </row>
    <row r="607" spans="1:1">
      <c r="A607">
        <v>5</v>
      </c>
    </row>
    <row r="608" spans="1:1">
      <c r="A608">
        <v>5</v>
      </c>
    </row>
    <row r="609" spans="1:1">
      <c r="A609">
        <v>5</v>
      </c>
    </row>
    <row r="610" spans="1:1">
      <c r="A610">
        <v>5</v>
      </c>
    </row>
    <row r="611" spans="1:1">
      <c r="A611">
        <v>5</v>
      </c>
    </row>
    <row r="612" spans="1:1">
      <c r="A612">
        <v>5</v>
      </c>
    </row>
    <row r="613" spans="1:1">
      <c r="A613">
        <v>5</v>
      </c>
    </row>
    <row r="614" spans="1:1">
      <c r="A614">
        <v>5</v>
      </c>
    </row>
    <row r="615" spans="1:1">
      <c r="A615">
        <v>5</v>
      </c>
    </row>
    <row r="616" spans="1:1">
      <c r="A616">
        <v>5</v>
      </c>
    </row>
    <row r="617" spans="1:1">
      <c r="A617">
        <v>5</v>
      </c>
    </row>
    <row r="618" spans="1:1">
      <c r="A618">
        <v>5</v>
      </c>
    </row>
    <row r="619" spans="1:1">
      <c r="A619">
        <v>5</v>
      </c>
    </row>
    <row r="620" spans="1:1">
      <c r="A620">
        <v>5</v>
      </c>
    </row>
    <row r="621" spans="1:1">
      <c r="A621">
        <v>5</v>
      </c>
    </row>
    <row r="622" spans="1:1">
      <c r="A622">
        <v>5</v>
      </c>
    </row>
    <row r="623" spans="1:1">
      <c r="A623">
        <v>5</v>
      </c>
    </row>
    <row r="624" spans="1:1">
      <c r="A624">
        <v>5</v>
      </c>
    </row>
    <row r="625" spans="1:1">
      <c r="A625">
        <v>5</v>
      </c>
    </row>
    <row r="626" spans="1:1">
      <c r="A626">
        <v>5</v>
      </c>
    </row>
    <row r="627" spans="1:1">
      <c r="A627">
        <v>5</v>
      </c>
    </row>
    <row r="628" spans="1:1">
      <c r="A628">
        <v>5</v>
      </c>
    </row>
    <row r="629" spans="1:1">
      <c r="A629">
        <v>5</v>
      </c>
    </row>
    <row r="630" spans="1:1">
      <c r="A630"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91"/>
  <sheetViews>
    <sheetView workbookViewId="0">
      <selection sqref="A1:I2"/>
    </sheetView>
  </sheetViews>
  <sheetFormatPr baseColWidth="10" defaultRowHeight="15"/>
  <cols>
    <col min="1" max="1" width="20.140625" customWidth="1"/>
    <col min="2" max="2" width="19.85546875" customWidth="1"/>
    <col min="3" max="3" width="32.42578125" customWidth="1"/>
    <col min="4" max="4" width="20" customWidth="1"/>
    <col min="5" max="5" width="26.28515625" customWidth="1"/>
    <col min="9" max="9" width="20.7109375" customWidth="1"/>
  </cols>
  <sheetData>
    <row r="1" spans="1:9" ht="42.75" customHeight="1">
      <c r="D1" s="28">
        <v>2014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2</v>
      </c>
      <c r="E3">
        <v>1</v>
      </c>
      <c r="F3">
        <f>MODE(A3:A391,B3:B62,C3:C21,D3:D5,E3:E4)</f>
        <v>5</v>
      </c>
      <c r="G3" s="33">
        <f>AVERAGE(A3:A391,B3:B62,C3:C21,D3:D5,E3:E4)</f>
        <v>4.7568710359408035</v>
      </c>
      <c r="H3">
        <f>MEDIAN(A3:A391,B3:B62,C3:C21,D3:D5,E3:E4)</f>
        <v>5</v>
      </c>
      <c r="I3" s="33">
        <f>STDEVP(A3:A391,B3:B62,C3:C21,D3:D5,E3:E4)</f>
        <v>0.59426464078195407</v>
      </c>
    </row>
    <row r="4" spans="1:9">
      <c r="A4">
        <v>5</v>
      </c>
      <c r="B4">
        <v>4</v>
      </c>
      <c r="C4">
        <v>3</v>
      </c>
      <c r="D4">
        <v>2</v>
      </c>
      <c r="E4">
        <v>1</v>
      </c>
    </row>
    <row r="5" spans="1:9">
      <c r="A5">
        <v>5</v>
      </c>
      <c r="B5">
        <v>4</v>
      </c>
      <c r="C5">
        <v>3</v>
      </c>
      <c r="D5">
        <v>2</v>
      </c>
    </row>
    <row r="6" spans="1:9">
      <c r="A6">
        <v>5</v>
      </c>
      <c r="B6">
        <v>4</v>
      </c>
      <c r="C6">
        <v>3</v>
      </c>
    </row>
    <row r="7" spans="1:9">
      <c r="A7">
        <v>5</v>
      </c>
      <c r="B7">
        <v>4</v>
      </c>
      <c r="C7">
        <v>3</v>
      </c>
    </row>
    <row r="8" spans="1:9">
      <c r="A8">
        <v>5</v>
      </c>
      <c r="B8">
        <v>4</v>
      </c>
      <c r="C8">
        <v>3</v>
      </c>
    </row>
    <row r="9" spans="1:9">
      <c r="A9">
        <v>5</v>
      </c>
      <c r="B9">
        <v>4</v>
      </c>
      <c r="C9">
        <v>3</v>
      </c>
    </row>
    <row r="10" spans="1:9">
      <c r="A10">
        <v>5</v>
      </c>
      <c r="B10">
        <v>4</v>
      </c>
      <c r="C10">
        <v>3</v>
      </c>
    </row>
    <row r="11" spans="1:9">
      <c r="A11">
        <v>5</v>
      </c>
      <c r="B11">
        <v>4</v>
      </c>
      <c r="C11">
        <v>3</v>
      </c>
    </row>
    <row r="12" spans="1:9">
      <c r="A12">
        <v>5</v>
      </c>
      <c r="B12">
        <v>4</v>
      </c>
      <c r="C12">
        <v>3</v>
      </c>
    </row>
    <row r="13" spans="1:9">
      <c r="A13">
        <v>5</v>
      </c>
      <c r="B13">
        <v>4</v>
      </c>
      <c r="C13">
        <v>3</v>
      </c>
    </row>
    <row r="14" spans="1:9">
      <c r="A14">
        <v>5</v>
      </c>
      <c r="B14">
        <v>4</v>
      </c>
      <c r="C14">
        <v>3</v>
      </c>
    </row>
    <row r="15" spans="1:9">
      <c r="A15">
        <v>5</v>
      </c>
      <c r="B15">
        <v>4</v>
      </c>
      <c r="C15">
        <v>3</v>
      </c>
    </row>
    <row r="16" spans="1:9">
      <c r="A16">
        <v>5</v>
      </c>
      <c r="B16">
        <v>4</v>
      </c>
      <c r="C16">
        <v>3</v>
      </c>
    </row>
    <row r="17" spans="1:3">
      <c r="A17">
        <v>5</v>
      </c>
      <c r="B17">
        <v>4</v>
      </c>
      <c r="C17">
        <v>3</v>
      </c>
    </row>
    <row r="18" spans="1:3">
      <c r="A18">
        <v>5</v>
      </c>
      <c r="B18">
        <v>4</v>
      </c>
      <c r="C18">
        <v>3</v>
      </c>
    </row>
    <row r="19" spans="1:3">
      <c r="A19">
        <v>5</v>
      </c>
      <c r="B19">
        <v>4</v>
      </c>
      <c r="C19">
        <v>3</v>
      </c>
    </row>
    <row r="20" spans="1:3">
      <c r="A20">
        <v>5</v>
      </c>
      <c r="B20">
        <v>4</v>
      </c>
      <c r="C20">
        <v>3</v>
      </c>
    </row>
    <row r="21" spans="1:3">
      <c r="A21">
        <v>5</v>
      </c>
      <c r="B21">
        <v>4</v>
      </c>
      <c r="C21">
        <v>3</v>
      </c>
    </row>
    <row r="22" spans="1:3">
      <c r="A22">
        <v>5</v>
      </c>
      <c r="B22">
        <v>4</v>
      </c>
    </row>
    <row r="23" spans="1:3">
      <c r="A23">
        <v>5</v>
      </c>
      <c r="B23">
        <v>4</v>
      </c>
    </row>
    <row r="24" spans="1:3">
      <c r="A24">
        <v>5</v>
      </c>
      <c r="B24">
        <v>4</v>
      </c>
    </row>
    <row r="25" spans="1:3">
      <c r="A25">
        <v>5</v>
      </c>
      <c r="B25">
        <v>4</v>
      </c>
    </row>
    <row r="26" spans="1:3">
      <c r="A26">
        <v>5</v>
      </c>
      <c r="B26">
        <v>4</v>
      </c>
    </row>
    <row r="27" spans="1:3">
      <c r="A27">
        <v>5</v>
      </c>
      <c r="B27">
        <v>4</v>
      </c>
    </row>
    <row r="28" spans="1:3">
      <c r="A28">
        <v>5</v>
      </c>
      <c r="B28">
        <v>4</v>
      </c>
    </row>
    <row r="29" spans="1:3">
      <c r="A29">
        <v>5</v>
      </c>
      <c r="B29">
        <v>4</v>
      </c>
    </row>
    <row r="30" spans="1:3">
      <c r="A30">
        <v>5</v>
      </c>
      <c r="B30">
        <v>4</v>
      </c>
    </row>
    <row r="31" spans="1:3">
      <c r="A31">
        <v>5</v>
      </c>
      <c r="B31">
        <v>4</v>
      </c>
    </row>
    <row r="32" spans="1:3">
      <c r="A32">
        <v>5</v>
      </c>
      <c r="B32">
        <v>4</v>
      </c>
    </row>
    <row r="33" spans="1:2">
      <c r="A33">
        <v>5</v>
      </c>
      <c r="B33">
        <v>4</v>
      </c>
    </row>
    <row r="34" spans="1:2">
      <c r="A34">
        <v>5</v>
      </c>
      <c r="B34">
        <v>4</v>
      </c>
    </row>
    <row r="35" spans="1:2">
      <c r="A35">
        <v>5</v>
      </c>
      <c r="B35">
        <v>4</v>
      </c>
    </row>
    <row r="36" spans="1:2">
      <c r="A36">
        <v>5</v>
      </c>
      <c r="B36">
        <v>4</v>
      </c>
    </row>
    <row r="37" spans="1:2">
      <c r="A37">
        <v>5</v>
      </c>
      <c r="B37">
        <v>4</v>
      </c>
    </row>
    <row r="38" spans="1:2">
      <c r="A38">
        <v>5</v>
      </c>
      <c r="B38">
        <v>4</v>
      </c>
    </row>
    <row r="39" spans="1:2">
      <c r="A39">
        <v>5</v>
      </c>
      <c r="B39">
        <v>4</v>
      </c>
    </row>
    <row r="40" spans="1:2">
      <c r="A40">
        <v>5</v>
      </c>
      <c r="B40">
        <v>4</v>
      </c>
    </row>
    <row r="41" spans="1:2">
      <c r="A41">
        <v>5</v>
      </c>
      <c r="B41">
        <v>4</v>
      </c>
    </row>
    <row r="42" spans="1:2">
      <c r="A42">
        <v>5</v>
      </c>
      <c r="B42">
        <v>4</v>
      </c>
    </row>
    <row r="43" spans="1:2">
      <c r="A43">
        <v>5</v>
      </c>
      <c r="B43">
        <v>4</v>
      </c>
    </row>
    <row r="44" spans="1:2">
      <c r="A44">
        <v>5</v>
      </c>
      <c r="B44">
        <v>4</v>
      </c>
    </row>
    <row r="45" spans="1:2">
      <c r="A45">
        <v>5</v>
      </c>
      <c r="B45">
        <v>4</v>
      </c>
    </row>
    <row r="46" spans="1:2">
      <c r="A46">
        <v>5</v>
      </c>
      <c r="B46">
        <v>4</v>
      </c>
    </row>
    <row r="47" spans="1:2">
      <c r="A47">
        <v>5</v>
      </c>
      <c r="B47">
        <v>4</v>
      </c>
    </row>
    <row r="48" spans="1:2">
      <c r="A48">
        <v>5</v>
      </c>
      <c r="B48">
        <v>4</v>
      </c>
    </row>
    <row r="49" spans="1:2">
      <c r="A49">
        <v>5</v>
      </c>
      <c r="B49">
        <v>4</v>
      </c>
    </row>
    <row r="50" spans="1:2">
      <c r="A50">
        <v>5</v>
      </c>
      <c r="B50">
        <v>4</v>
      </c>
    </row>
    <row r="51" spans="1:2">
      <c r="A51">
        <v>5</v>
      </c>
      <c r="B51">
        <v>4</v>
      </c>
    </row>
    <row r="52" spans="1:2">
      <c r="A52">
        <v>5</v>
      </c>
      <c r="B52">
        <v>4</v>
      </c>
    </row>
    <row r="53" spans="1:2">
      <c r="A53">
        <v>5</v>
      </c>
      <c r="B53">
        <v>4</v>
      </c>
    </row>
    <row r="54" spans="1:2">
      <c r="A54">
        <v>5</v>
      </c>
      <c r="B54">
        <v>4</v>
      </c>
    </row>
    <row r="55" spans="1:2">
      <c r="A55">
        <v>5</v>
      </c>
      <c r="B55">
        <v>4</v>
      </c>
    </row>
    <row r="56" spans="1:2">
      <c r="A56">
        <v>5</v>
      </c>
      <c r="B56">
        <v>4</v>
      </c>
    </row>
    <row r="57" spans="1:2">
      <c r="A57">
        <v>5</v>
      </c>
      <c r="B57">
        <v>4</v>
      </c>
    </row>
    <row r="58" spans="1:2">
      <c r="A58">
        <v>5</v>
      </c>
      <c r="B58">
        <v>4</v>
      </c>
    </row>
    <row r="59" spans="1:2">
      <c r="A59">
        <v>5</v>
      </c>
      <c r="B59">
        <v>4</v>
      </c>
    </row>
    <row r="60" spans="1:2">
      <c r="A60">
        <v>5</v>
      </c>
      <c r="B60">
        <v>4</v>
      </c>
    </row>
    <row r="61" spans="1:2">
      <c r="A61">
        <v>5</v>
      </c>
      <c r="B61">
        <v>4</v>
      </c>
    </row>
    <row r="62" spans="1:2">
      <c r="A62">
        <v>5</v>
      </c>
      <c r="B62">
        <v>4</v>
      </c>
    </row>
    <row r="63" spans="1:2">
      <c r="A63">
        <v>5</v>
      </c>
    </row>
    <row r="64" spans="1:2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  <row r="201" spans="1:1">
      <c r="A201">
        <v>5</v>
      </c>
    </row>
    <row r="202" spans="1:1">
      <c r="A202">
        <v>5</v>
      </c>
    </row>
    <row r="203" spans="1:1">
      <c r="A203">
        <v>5</v>
      </c>
    </row>
    <row r="204" spans="1:1">
      <c r="A204">
        <v>5</v>
      </c>
    </row>
    <row r="205" spans="1:1">
      <c r="A205">
        <v>5</v>
      </c>
    </row>
    <row r="206" spans="1:1">
      <c r="A206">
        <v>5</v>
      </c>
    </row>
    <row r="207" spans="1:1">
      <c r="A207">
        <v>5</v>
      </c>
    </row>
    <row r="208" spans="1:1">
      <c r="A208">
        <v>5</v>
      </c>
    </row>
    <row r="209" spans="1:1">
      <c r="A209">
        <v>5</v>
      </c>
    </row>
    <row r="210" spans="1:1">
      <c r="A210">
        <v>5</v>
      </c>
    </row>
    <row r="211" spans="1:1">
      <c r="A211">
        <v>5</v>
      </c>
    </row>
    <row r="212" spans="1:1">
      <c r="A212">
        <v>5</v>
      </c>
    </row>
    <row r="213" spans="1:1">
      <c r="A213">
        <v>5</v>
      </c>
    </row>
    <row r="214" spans="1:1">
      <c r="A214">
        <v>5</v>
      </c>
    </row>
    <row r="215" spans="1:1">
      <c r="A215">
        <v>5</v>
      </c>
    </row>
    <row r="216" spans="1:1">
      <c r="A216">
        <v>5</v>
      </c>
    </row>
    <row r="217" spans="1:1">
      <c r="A217">
        <v>5</v>
      </c>
    </row>
    <row r="218" spans="1:1">
      <c r="A218">
        <v>5</v>
      </c>
    </row>
    <row r="219" spans="1:1">
      <c r="A219">
        <v>5</v>
      </c>
    </row>
    <row r="220" spans="1:1">
      <c r="A220">
        <v>5</v>
      </c>
    </row>
    <row r="221" spans="1:1">
      <c r="A221">
        <v>5</v>
      </c>
    </row>
    <row r="222" spans="1:1">
      <c r="A222">
        <v>5</v>
      </c>
    </row>
    <row r="223" spans="1:1">
      <c r="A223">
        <v>5</v>
      </c>
    </row>
    <row r="224" spans="1:1">
      <c r="A224">
        <v>5</v>
      </c>
    </row>
    <row r="225" spans="1:1">
      <c r="A225">
        <v>5</v>
      </c>
    </row>
    <row r="226" spans="1:1">
      <c r="A226">
        <v>5</v>
      </c>
    </row>
    <row r="227" spans="1:1">
      <c r="A227">
        <v>5</v>
      </c>
    </row>
    <row r="228" spans="1:1">
      <c r="A228">
        <v>5</v>
      </c>
    </row>
    <row r="229" spans="1:1">
      <c r="A229">
        <v>5</v>
      </c>
    </row>
    <row r="230" spans="1:1">
      <c r="A230">
        <v>5</v>
      </c>
    </row>
    <row r="231" spans="1:1">
      <c r="A231">
        <v>5</v>
      </c>
    </row>
    <row r="232" spans="1:1">
      <c r="A232">
        <v>5</v>
      </c>
    </row>
    <row r="233" spans="1:1">
      <c r="A233">
        <v>5</v>
      </c>
    </row>
    <row r="234" spans="1:1">
      <c r="A234">
        <v>5</v>
      </c>
    </row>
    <row r="235" spans="1:1">
      <c r="A235">
        <v>5</v>
      </c>
    </row>
    <row r="236" spans="1:1">
      <c r="A236">
        <v>5</v>
      </c>
    </row>
    <row r="237" spans="1:1">
      <c r="A237">
        <v>5</v>
      </c>
    </row>
    <row r="238" spans="1:1">
      <c r="A238">
        <v>5</v>
      </c>
    </row>
    <row r="239" spans="1:1">
      <c r="A239">
        <v>5</v>
      </c>
    </row>
    <row r="240" spans="1:1">
      <c r="A240">
        <v>5</v>
      </c>
    </row>
    <row r="241" spans="1:1">
      <c r="A241">
        <v>5</v>
      </c>
    </row>
    <row r="242" spans="1:1">
      <c r="A242">
        <v>5</v>
      </c>
    </row>
    <row r="243" spans="1:1">
      <c r="A243">
        <v>5</v>
      </c>
    </row>
    <row r="244" spans="1:1">
      <c r="A244">
        <v>5</v>
      </c>
    </row>
    <row r="245" spans="1:1">
      <c r="A245">
        <v>5</v>
      </c>
    </row>
    <row r="246" spans="1:1">
      <c r="A246">
        <v>5</v>
      </c>
    </row>
    <row r="247" spans="1:1">
      <c r="A247">
        <v>5</v>
      </c>
    </row>
    <row r="248" spans="1:1">
      <c r="A248">
        <v>5</v>
      </c>
    </row>
    <row r="249" spans="1:1">
      <c r="A249">
        <v>5</v>
      </c>
    </row>
    <row r="250" spans="1:1">
      <c r="A250">
        <v>5</v>
      </c>
    </row>
    <row r="251" spans="1:1">
      <c r="A251">
        <v>5</v>
      </c>
    </row>
    <row r="252" spans="1:1">
      <c r="A252">
        <v>5</v>
      </c>
    </row>
    <row r="253" spans="1:1">
      <c r="A253">
        <v>5</v>
      </c>
    </row>
    <row r="254" spans="1:1">
      <c r="A254">
        <v>5</v>
      </c>
    </row>
    <row r="255" spans="1:1">
      <c r="A255">
        <v>5</v>
      </c>
    </row>
    <row r="256" spans="1:1">
      <c r="A256">
        <v>5</v>
      </c>
    </row>
    <row r="257" spans="1:1">
      <c r="A257">
        <v>5</v>
      </c>
    </row>
    <row r="258" spans="1:1">
      <c r="A258">
        <v>5</v>
      </c>
    </row>
    <row r="259" spans="1:1">
      <c r="A259">
        <v>5</v>
      </c>
    </row>
    <row r="260" spans="1:1">
      <c r="A260">
        <v>5</v>
      </c>
    </row>
    <row r="261" spans="1:1">
      <c r="A261">
        <v>5</v>
      </c>
    </row>
    <row r="262" spans="1:1">
      <c r="A262">
        <v>5</v>
      </c>
    </row>
    <row r="263" spans="1:1">
      <c r="A263">
        <v>5</v>
      </c>
    </row>
    <row r="264" spans="1:1">
      <c r="A264">
        <v>5</v>
      </c>
    </row>
    <row r="265" spans="1:1">
      <c r="A265">
        <v>5</v>
      </c>
    </row>
    <row r="266" spans="1:1">
      <c r="A266">
        <v>5</v>
      </c>
    </row>
    <row r="267" spans="1:1">
      <c r="A267">
        <v>5</v>
      </c>
    </row>
    <row r="268" spans="1:1">
      <c r="A268">
        <v>5</v>
      </c>
    </row>
    <row r="269" spans="1:1">
      <c r="A269">
        <v>5</v>
      </c>
    </row>
    <row r="270" spans="1:1">
      <c r="A270">
        <v>5</v>
      </c>
    </row>
    <row r="271" spans="1:1">
      <c r="A271">
        <v>5</v>
      </c>
    </row>
    <row r="272" spans="1:1">
      <c r="A272">
        <v>5</v>
      </c>
    </row>
    <row r="273" spans="1:1">
      <c r="A273">
        <v>5</v>
      </c>
    </row>
    <row r="274" spans="1:1">
      <c r="A274">
        <v>5</v>
      </c>
    </row>
    <row r="275" spans="1:1">
      <c r="A275">
        <v>5</v>
      </c>
    </row>
    <row r="276" spans="1:1">
      <c r="A276">
        <v>5</v>
      </c>
    </row>
    <row r="277" spans="1:1">
      <c r="A277">
        <v>5</v>
      </c>
    </row>
    <row r="278" spans="1:1">
      <c r="A278">
        <v>5</v>
      </c>
    </row>
    <row r="279" spans="1:1">
      <c r="A279">
        <v>5</v>
      </c>
    </row>
    <row r="280" spans="1:1">
      <c r="A280">
        <v>5</v>
      </c>
    </row>
    <row r="281" spans="1:1">
      <c r="A281">
        <v>5</v>
      </c>
    </row>
    <row r="282" spans="1:1">
      <c r="A282">
        <v>5</v>
      </c>
    </row>
    <row r="283" spans="1:1">
      <c r="A283">
        <v>5</v>
      </c>
    </row>
    <row r="284" spans="1:1">
      <c r="A284">
        <v>5</v>
      </c>
    </row>
    <row r="285" spans="1:1">
      <c r="A285">
        <v>5</v>
      </c>
    </row>
    <row r="286" spans="1:1">
      <c r="A286">
        <v>5</v>
      </c>
    </row>
    <row r="287" spans="1:1">
      <c r="A287">
        <v>5</v>
      </c>
    </row>
    <row r="288" spans="1:1">
      <c r="A288">
        <v>5</v>
      </c>
    </row>
    <row r="289" spans="1:1">
      <c r="A289">
        <v>5</v>
      </c>
    </row>
    <row r="290" spans="1:1">
      <c r="A290">
        <v>5</v>
      </c>
    </row>
    <row r="291" spans="1:1">
      <c r="A291">
        <v>5</v>
      </c>
    </row>
    <row r="292" spans="1:1">
      <c r="A292">
        <v>5</v>
      </c>
    </row>
    <row r="293" spans="1:1">
      <c r="A293">
        <v>5</v>
      </c>
    </row>
    <row r="294" spans="1:1">
      <c r="A294">
        <v>5</v>
      </c>
    </row>
    <row r="295" spans="1:1">
      <c r="A295">
        <v>5</v>
      </c>
    </row>
    <row r="296" spans="1:1">
      <c r="A296">
        <v>5</v>
      </c>
    </row>
    <row r="297" spans="1:1">
      <c r="A297">
        <v>5</v>
      </c>
    </row>
    <row r="298" spans="1:1">
      <c r="A298">
        <v>5</v>
      </c>
    </row>
    <row r="299" spans="1:1">
      <c r="A299">
        <v>5</v>
      </c>
    </row>
    <row r="300" spans="1:1">
      <c r="A300">
        <v>5</v>
      </c>
    </row>
    <row r="301" spans="1:1">
      <c r="A301">
        <v>5</v>
      </c>
    </row>
    <row r="302" spans="1:1">
      <c r="A302">
        <v>5</v>
      </c>
    </row>
    <row r="303" spans="1:1">
      <c r="A303">
        <v>5</v>
      </c>
    </row>
    <row r="304" spans="1:1">
      <c r="A304">
        <v>5</v>
      </c>
    </row>
    <row r="305" spans="1:1">
      <c r="A305">
        <v>5</v>
      </c>
    </row>
    <row r="306" spans="1:1">
      <c r="A306">
        <v>5</v>
      </c>
    </row>
    <row r="307" spans="1:1">
      <c r="A307">
        <v>5</v>
      </c>
    </row>
    <row r="308" spans="1:1">
      <c r="A308">
        <v>5</v>
      </c>
    </row>
    <row r="309" spans="1:1">
      <c r="A309">
        <v>5</v>
      </c>
    </row>
    <row r="310" spans="1:1">
      <c r="A310">
        <v>5</v>
      </c>
    </row>
    <row r="311" spans="1:1">
      <c r="A311">
        <v>5</v>
      </c>
    </row>
    <row r="312" spans="1:1">
      <c r="A312">
        <v>5</v>
      </c>
    </row>
    <row r="313" spans="1:1">
      <c r="A313">
        <v>5</v>
      </c>
    </row>
    <row r="314" spans="1:1">
      <c r="A314">
        <v>5</v>
      </c>
    </row>
    <row r="315" spans="1:1">
      <c r="A315">
        <v>5</v>
      </c>
    </row>
    <row r="316" spans="1:1">
      <c r="A316">
        <v>5</v>
      </c>
    </row>
    <row r="317" spans="1:1">
      <c r="A317">
        <v>5</v>
      </c>
    </row>
    <row r="318" spans="1:1">
      <c r="A318">
        <v>5</v>
      </c>
    </row>
    <row r="319" spans="1:1">
      <c r="A319">
        <v>5</v>
      </c>
    </row>
    <row r="320" spans="1:1">
      <c r="A320">
        <v>5</v>
      </c>
    </row>
    <row r="321" spans="1:1">
      <c r="A321">
        <v>5</v>
      </c>
    </row>
    <row r="322" spans="1:1">
      <c r="A322">
        <v>5</v>
      </c>
    </row>
    <row r="323" spans="1:1">
      <c r="A323">
        <v>5</v>
      </c>
    </row>
    <row r="324" spans="1:1">
      <c r="A324">
        <v>5</v>
      </c>
    </row>
    <row r="325" spans="1:1">
      <c r="A325">
        <v>5</v>
      </c>
    </row>
    <row r="326" spans="1:1">
      <c r="A326">
        <v>5</v>
      </c>
    </row>
    <row r="327" spans="1:1">
      <c r="A327">
        <v>5</v>
      </c>
    </row>
    <row r="328" spans="1:1">
      <c r="A328">
        <v>5</v>
      </c>
    </row>
    <row r="329" spans="1:1">
      <c r="A329">
        <v>5</v>
      </c>
    </row>
    <row r="330" spans="1:1">
      <c r="A330">
        <v>5</v>
      </c>
    </row>
    <row r="331" spans="1:1">
      <c r="A331">
        <v>5</v>
      </c>
    </row>
    <row r="332" spans="1:1">
      <c r="A332">
        <v>5</v>
      </c>
    </row>
    <row r="333" spans="1:1">
      <c r="A333">
        <v>5</v>
      </c>
    </row>
    <row r="334" spans="1:1">
      <c r="A334">
        <v>5</v>
      </c>
    </row>
    <row r="335" spans="1:1">
      <c r="A335">
        <v>5</v>
      </c>
    </row>
    <row r="336" spans="1:1">
      <c r="A336">
        <v>5</v>
      </c>
    </row>
    <row r="337" spans="1:1">
      <c r="A337">
        <v>5</v>
      </c>
    </row>
    <row r="338" spans="1:1">
      <c r="A338">
        <v>5</v>
      </c>
    </row>
    <row r="339" spans="1:1">
      <c r="A339">
        <v>5</v>
      </c>
    </row>
    <row r="340" spans="1:1">
      <c r="A340">
        <v>5</v>
      </c>
    </row>
    <row r="341" spans="1:1">
      <c r="A341">
        <v>5</v>
      </c>
    </row>
    <row r="342" spans="1:1">
      <c r="A342">
        <v>5</v>
      </c>
    </row>
    <row r="343" spans="1:1">
      <c r="A343">
        <v>5</v>
      </c>
    </row>
    <row r="344" spans="1:1">
      <c r="A344">
        <v>5</v>
      </c>
    </row>
    <row r="345" spans="1:1">
      <c r="A345">
        <v>5</v>
      </c>
    </row>
    <row r="346" spans="1:1">
      <c r="A346">
        <v>5</v>
      </c>
    </row>
    <row r="347" spans="1:1">
      <c r="A347">
        <v>5</v>
      </c>
    </row>
    <row r="348" spans="1:1">
      <c r="A348">
        <v>5</v>
      </c>
    </row>
    <row r="349" spans="1:1">
      <c r="A349">
        <v>5</v>
      </c>
    </row>
    <row r="350" spans="1:1">
      <c r="A350">
        <v>5</v>
      </c>
    </row>
    <row r="351" spans="1:1">
      <c r="A351">
        <v>5</v>
      </c>
    </row>
    <row r="352" spans="1:1">
      <c r="A352">
        <v>5</v>
      </c>
    </row>
    <row r="353" spans="1:1">
      <c r="A353">
        <v>5</v>
      </c>
    </row>
    <row r="354" spans="1:1">
      <c r="A354">
        <v>5</v>
      </c>
    </row>
    <row r="355" spans="1:1">
      <c r="A355">
        <v>5</v>
      </c>
    </row>
    <row r="356" spans="1:1">
      <c r="A356">
        <v>5</v>
      </c>
    </row>
    <row r="357" spans="1:1">
      <c r="A357">
        <v>5</v>
      </c>
    </row>
    <row r="358" spans="1:1">
      <c r="A358">
        <v>5</v>
      </c>
    </row>
    <row r="359" spans="1:1">
      <c r="A359">
        <v>5</v>
      </c>
    </row>
    <row r="360" spans="1:1">
      <c r="A360">
        <v>5</v>
      </c>
    </row>
    <row r="361" spans="1:1">
      <c r="A361">
        <v>5</v>
      </c>
    </row>
    <row r="362" spans="1:1">
      <c r="A362">
        <v>5</v>
      </c>
    </row>
    <row r="363" spans="1:1">
      <c r="A363">
        <v>5</v>
      </c>
    </row>
    <row r="364" spans="1:1">
      <c r="A364">
        <v>5</v>
      </c>
    </row>
    <row r="365" spans="1:1">
      <c r="A365">
        <v>5</v>
      </c>
    </row>
    <row r="366" spans="1:1">
      <c r="A366">
        <v>5</v>
      </c>
    </row>
    <row r="367" spans="1:1">
      <c r="A367">
        <v>5</v>
      </c>
    </row>
    <row r="368" spans="1:1">
      <c r="A368">
        <v>5</v>
      </c>
    </row>
    <row r="369" spans="1:1">
      <c r="A369">
        <v>5</v>
      </c>
    </row>
    <row r="370" spans="1:1">
      <c r="A370">
        <v>5</v>
      </c>
    </row>
    <row r="371" spans="1:1">
      <c r="A371">
        <v>5</v>
      </c>
    </row>
    <row r="372" spans="1:1">
      <c r="A372">
        <v>5</v>
      </c>
    </row>
    <row r="373" spans="1:1">
      <c r="A373">
        <v>5</v>
      </c>
    </row>
    <row r="374" spans="1:1">
      <c r="A374">
        <v>5</v>
      </c>
    </row>
    <row r="375" spans="1:1">
      <c r="A375">
        <v>5</v>
      </c>
    </row>
    <row r="376" spans="1:1">
      <c r="A376">
        <v>5</v>
      </c>
    </row>
    <row r="377" spans="1:1">
      <c r="A377">
        <v>5</v>
      </c>
    </row>
    <row r="378" spans="1:1">
      <c r="A378">
        <v>5</v>
      </c>
    </row>
    <row r="379" spans="1:1">
      <c r="A379">
        <v>5</v>
      </c>
    </row>
    <row r="380" spans="1:1">
      <c r="A380">
        <v>5</v>
      </c>
    </row>
    <row r="381" spans="1:1">
      <c r="A381">
        <v>5</v>
      </c>
    </row>
    <row r="382" spans="1:1">
      <c r="A382">
        <v>5</v>
      </c>
    </row>
    <row r="383" spans="1:1">
      <c r="A383">
        <v>5</v>
      </c>
    </row>
    <row r="384" spans="1:1">
      <c r="A384">
        <v>5</v>
      </c>
    </row>
    <row r="385" spans="1:1">
      <c r="A385">
        <v>5</v>
      </c>
    </row>
    <row r="386" spans="1:1">
      <c r="A386">
        <v>5</v>
      </c>
    </row>
    <row r="387" spans="1:1">
      <c r="A387">
        <v>5</v>
      </c>
    </row>
    <row r="388" spans="1:1">
      <c r="A388">
        <v>5</v>
      </c>
    </row>
    <row r="389" spans="1:1">
      <c r="A389">
        <v>5</v>
      </c>
    </row>
    <row r="390" spans="1:1">
      <c r="A390">
        <v>5</v>
      </c>
    </row>
    <row r="391" spans="1:1">
      <c r="A391"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440"/>
  <sheetViews>
    <sheetView workbookViewId="0">
      <selection activeCell="I3" sqref="I3"/>
    </sheetView>
  </sheetViews>
  <sheetFormatPr baseColWidth="10" defaultRowHeight="15"/>
  <cols>
    <col min="1" max="1" width="16.140625" bestFit="1" customWidth="1"/>
    <col min="2" max="2" width="11" bestFit="1" customWidth="1"/>
    <col min="3" max="3" width="30.5703125" bestFit="1" customWidth="1"/>
    <col min="4" max="4" width="13.140625" bestFit="1" customWidth="1"/>
    <col min="5" max="5" width="18.28515625" bestFit="1" customWidth="1"/>
    <col min="9" max="9" width="19.7109375" bestFit="1" customWidth="1"/>
  </cols>
  <sheetData>
    <row r="1" spans="1:9" ht="23.25">
      <c r="D1" s="28">
        <v>2014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2</v>
      </c>
      <c r="F3">
        <f>MODE(A3:A440,B3:B63,C3:C15,D3:D5)</f>
        <v>5</v>
      </c>
      <c r="G3" s="33">
        <f>AVERAGE(A3:A440,B3:B63,C3:C15,D3:D5)</f>
        <v>4.8135922330097092</v>
      </c>
      <c r="H3">
        <f>MEDIAN(A3:A440,B3:B63,C3:C15,D3:D5)</f>
        <v>5</v>
      </c>
      <c r="I3" s="33">
        <f>STDEVP(A3:A440,B3:B63,C3:C15,D3:D5)</f>
        <v>0.48692587177091756</v>
      </c>
    </row>
    <row r="4" spans="1:9">
      <c r="A4">
        <v>5</v>
      </c>
      <c r="B4">
        <v>4</v>
      </c>
      <c r="C4">
        <v>3</v>
      </c>
      <c r="D4">
        <v>2</v>
      </c>
    </row>
    <row r="5" spans="1:9">
      <c r="A5">
        <v>5</v>
      </c>
      <c r="B5">
        <v>4</v>
      </c>
      <c r="C5">
        <v>3</v>
      </c>
      <c r="D5">
        <v>2</v>
      </c>
    </row>
    <row r="6" spans="1:9">
      <c r="A6">
        <v>5</v>
      </c>
      <c r="B6">
        <v>4</v>
      </c>
      <c r="C6">
        <v>3</v>
      </c>
    </row>
    <row r="7" spans="1:9">
      <c r="A7">
        <v>5</v>
      </c>
      <c r="B7">
        <v>4</v>
      </c>
      <c r="C7">
        <v>3</v>
      </c>
    </row>
    <row r="8" spans="1:9">
      <c r="A8">
        <v>5</v>
      </c>
      <c r="B8">
        <v>4</v>
      </c>
      <c r="C8">
        <v>3</v>
      </c>
    </row>
    <row r="9" spans="1:9">
      <c r="A9">
        <v>5</v>
      </c>
      <c r="B9">
        <v>4</v>
      </c>
      <c r="C9">
        <v>3</v>
      </c>
    </row>
    <row r="10" spans="1:9">
      <c r="A10">
        <v>5</v>
      </c>
      <c r="B10">
        <v>4</v>
      </c>
      <c r="C10">
        <v>3</v>
      </c>
    </row>
    <row r="11" spans="1:9">
      <c r="A11">
        <v>5</v>
      </c>
      <c r="B11">
        <v>4</v>
      </c>
      <c r="C11">
        <v>3</v>
      </c>
    </row>
    <row r="12" spans="1:9">
      <c r="A12">
        <v>5</v>
      </c>
      <c r="B12">
        <v>4</v>
      </c>
      <c r="C12">
        <v>3</v>
      </c>
    </row>
    <row r="13" spans="1:9">
      <c r="A13">
        <v>5</v>
      </c>
      <c r="B13">
        <v>4</v>
      </c>
      <c r="C13">
        <v>3</v>
      </c>
    </row>
    <row r="14" spans="1:9">
      <c r="A14">
        <v>5</v>
      </c>
      <c r="B14">
        <v>4</v>
      </c>
      <c r="C14">
        <v>3</v>
      </c>
    </row>
    <row r="15" spans="1:9">
      <c r="A15">
        <v>5</v>
      </c>
      <c r="B15">
        <v>4</v>
      </c>
      <c r="C15">
        <v>3</v>
      </c>
    </row>
    <row r="16" spans="1:9">
      <c r="A16">
        <v>5</v>
      </c>
      <c r="B16">
        <v>4</v>
      </c>
    </row>
    <row r="17" spans="1:2">
      <c r="A17">
        <v>5</v>
      </c>
      <c r="B17">
        <v>4</v>
      </c>
    </row>
    <row r="18" spans="1:2">
      <c r="A18">
        <v>5</v>
      </c>
      <c r="B18">
        <v>4</v>
      </c>
    </row>
    <row r="19" spans="1:2">
      <c r="A19">
        <v>5</v>
      </c>
      <c r="B19">
        <v>4</v>
      </c>
    </row>
    <row r="20" spans="1:2">
      <c r="A20">
        <v>5</v>
      </c>
      <c r="B20">
        <v>4</v>
      </c>
    </row>
    <row r="21" spans="1:2">
      <c r="A21">
        <v>5</v>
      </c>
      <c r="B21">
        <v>4</v>
      </c>
    </row>
    <row r="22" spans="1:2">
      <c r="A22">
        <v>5</v>
      </c>
      <c r="B22">
        <v>4</v>
      </c>
    </row>
    <row r="23" spans="1:2">
      <c r="A23">
        <v>5</v>
      </c>
      <c r="B23">
        <v>4</v>
      </c>
    </row>
    <row r="24" spans="1:2">
      <c r="A24">
        <v>5</v>
      </c>
      <c r="B24">
        <v>4</v>
      </c>
    </row>
    <row r="25" spans="1:2">
      <c r="A25">
        <v>5</v>
      </c>
      <c r="B25">
        <v>4</v>
      </c>
    </row>
    <row r="26" spans="1:2">
      <c r="A26">
        <v>5</v>
      </c>
      <c r="B26">
        <v>4</v>
      </c>
    </row>
    <row r="27" spans="1:2">
      <c r="A27">
        <v>5</v>
      </c>
      <c r="B27">
        <v>4</v>
      </c>
    </row>
    <row r="28" spans="1:2">
      <c r="A28">
        <v>5</v>
      </c>
      <c r="B28">
        <v>4</v>
      </c>
    </row>
    <row r="29" spans="1:2">
      <c r="A29">
        <v>5</v>
      </c>
      <c r="B29">
        <v>4</v>
      </c>
    </row>
    <row r="30" spans="1:2">
      <c r="A30">
        <v>5</v>
      </c>
      <c r="B30">
        <v>4</v>
      </c>
    </row>
    <row r="31" spans="1:2">
      <c r="A31">
        <v>5</v>
      </c>
      <c r="B31">
        <v>4</v>
      </c>
    </row>
    <row r="32" spans="1:2">
      <c r="A32">
        <v>5</v>
      </c>
      <c r="B32">
        <v>4</v>
      </c>
    </row>
    <row r="33" spans="1:2">
      <c r="A33">
        <v>5</v>
      </c>
      <c r="B33">
        <v>4</v>
      </c>
    </row>
    <row r="34" spans="1:2">
      <c r="A34">
        <v>5</v>
      </c>
      <c r="B34">
        <v>4</v>
      </c>
    </row>
    <row r="35" spans="1:2">
      <c r="A35">
        <v>5</v>
      </c>
      <c r="B35">
        <v>4</v>
      </c>
    </row>
    <row r="36" spans="1:2">
      <c r="A36">
        <v>5</v>
      </c>
      <c r="B36">
        <v>4</v>
      </c>
    </row>
    <row r="37" spans="1:2">
      <c r="A37">
        <v>5</v>
      </c>
      <c r="B37">
        <v>4</v>
      </c>
    </row>
    <row r="38" spans="1:2">
      <c r="A38">
        <v>5</v>
      </c>
      <c r="B38">
        <v>4</v>
      </c>
    </row>
    <row r="39" spans="1:2">
      <c r="A39">
        <v>5</v>
      </c>
      <c r="B39">
        <v>4</v>
      </c>
    </row>
    <row r="40" spans="1:2">
      <c r="A40">
        <v>5</v>
      </c>
      <c r="B40">
        <v>4</v>
      </c>
    </row>
    <row r="41" spans="1:2">
      <c r="A41">
        <v>5</v>
      </c>
      <c r="B41">
        <v>4</v>
      </c>
    </row>
    <row r="42" spans="1:2">
      <c r="A42">
        <v>5</v>
      </c>
      <c r="B42">
        <v>4</v>
      </c>
    </row>
    <row r="43" spans="1:2">
      <c r="A43">
        <v>5</v>
      </c>
      <c r="B43">
        <v>4</v>
      </c>
    </row>
    <row r="44" spans="1:2">
      <c r="A44">
        <v>5</v>
      </c>
      <c r="B44">
        <v>4</v>
      </c>
    </row>
    <row r="45" spans="1:2">
      <c r="A45">
        <v>5</v>
      </c>
      <c r="B45">
        <v>4</v>
      </c>
    </row>
    <row r="46" spans="1:2">
      <c r="A46">
        <v>5</v>
      </c>
      <c r="B46">
        <v>4</v>
      </c>
    </row>
    <row r="47" spans="1:2">
      <c r="A47">
        <v>5</v>
      </c>
      <c r="B47">
        <v>4</v>
      </c>
    </row>
    <row r="48" spans="1:2">
      <c r="A48">
        <v>5</v>
      </c>
      <c r="B48">
        <v>4</v>
      </c>
    </row>
    <row r="49" spans="1:2">
      <c r="A49">
        <v>5</v>
      </c>
      <c r="B49">
        <v>4</v>
      </c>
    </row>
    <row r="50" spans="1:2">
      <c r="A50">
        <v>5</v>
      </c>
      <c r="B50">
        <v>4</v>
      </c>
    </row>
    <row r="51" spans="1:2">
      <c r="A51">
        <v>5</v>
      </c>
      <c r="B51">
        <v>4</v>
      </c>
    </row>
    <row r="52" spans="1:2">
      <c r="A52">
        <v>5</v>
      </c>
      <c r="B52">
        <v>4</v>
      </c>
    </row>
    <row r="53" spans="1:2">
      <c r="A53">
        <v>5</v>
      </c>
      <c r="B53">
        <v>4</v>
      </c>
    </row>
    <row r="54" spans="1:2">
      <c r="A54">
        <v>5</v>
      </c>
      <c r="B54">
        <v>4</v>
      </c>
    </row>
    <row r="55" spans="1:2">
      <c r="A55">
        <v>5</v>
      </c>
      <c r="B55">
        <v>4</v>
      </c>
    </row>
    <row r="56" spans="1:2">
      <c r="A56">
        <v>5</v>
      </c>
      <c r="B56">
        <v>4</v>
      </c>
    </row>
    <row r="57" spans="1:2">
      <c r="A57">
        <v>5</v>
      </c>
      <c r="B57">
        <v>4</v>
      </c>
    </row>
    <row r="58" spans="1:2">
      <c r="A58">
        <v>5</v>
      </c>
      <c r="B58">
        <v>4</v>
      </c>
    </row>
    <row r="59" spans="1:2">
      <c r="A59">
        <v>5</v>
      </c>
      <c r="B59">
        <v>4</v>
      </c>
    </row>
    <row r="60" spans="1:2">
      <c r="A60">
        <v>5</v>
      </c>
      <c r="B60">
        <v>4</v>
      </c>
    </row>
    <row r="61" spans="1:2">
      <c r="A61">
        <v>5</v>
      </c>
      <c r="B61">
        <v>4</v>
      </c>
    </row>
    <row r="62" spans="1:2">
      <c r="A62">
        <v>5</v>
      </c>
      <c r="B62">
        <v>4</v>
      </c>
    </row>
    <row r="63" spans="1:2">
      <c r="A63">
        <v>5</v>
      </c>
      <c r="B63">
        <v>4</v>
      </c>
    </row>
    <row r="64" spans="1:2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  <row r="201" spans="1:1">
      <c r="A201">
        <v>5</v>
      </c>
    </row>
    <row r="202" spans="1:1">
      <c r="A202">
        <v>5</v>
      </c>
    </row>
    <row r="203" spans="1:1">
      <c r="A203">
        <v>5</v>
      </c>
    </row>
    <row r="204" spans="1:1">
      <c r="A204">
        <v>5</v>
      </c>
    </row>
    <row r="205" spans="1:1">
      <c r="A205">
        <v>5</v>
      </c>
    </row>
    <row r="206" spans="1:1">
      <c r="A206">
        <v>5</v>
      </c>
    </row>
    <row r="207" spans="1:1">
      <c r="A207">
        <v>5</v>
      </c>
    </row>
    <row r="208" spans="1:1">
      <c r="A208">
        <v>5</v>
      </c>
    </row>
    <row r="209" spans="1:1">
      <c r="A209">
        <v>5</v>
      </c>
    </row>
    <row r="210" spans="1:1">
      <c r="A210">
        <v>5</v>
      </c>
    </row>
    <row r="211" spans="1:1">
      <c r="A211">
        <v>5</v>
      </c>
    </row>
    <row r="212" spans="1:1">
      <c r="A212">
        <v>5</v>
      </c>
    </row>
    <row r="213" spans="1:1">
      <c r="A213">
        <v>5</v>
      </c>
    </row>
    <row r="214" spans="1:1">
      <c r="A214">
        <v>5</v>
      </c>
    </row>
    <row r="215" spans="1:1">
      <c r="A215">
        <v>5</v>
      </c>
    </row>
    <row r="216" spans="1:1">
      <c r="A216">
        <v>5</v>
      </c>
    </row>
    <row r="217" spans="1:1">
      <c r="A217">
        <v>5</v>
      </c>
    </row>
    <row r="218" spans="1:1">
      <c r="A218">
        <v>5</v>
      </c>
    </row>
    <row r="219" spans="1:1">
      <c r="A219">
        <v>5</v>
      </c>
    </row>
    <row r="220" spans="1:1">
      <c r="A220">
        <v>5</v>
      </c>
    </row>
    <row r="221" spans="1:1">
      <c r="A221">
        <v>5</v>
      </c>
    </row>
    <row r="222" spans="1:1">
      <c r="A222">
        <v>5</v>
      </c>
    </row>
    <row r="223" spans="1:1">
      <c r="A223">
        <v>5</v>
      </c>
    </row>
    <row r="224" spans="1:1">
      <c r="A224">
        <v>5</v>
      </c>
    </row>
    <row r="225" spans="1:1">
      <c r="A225">
        <v>5</v>
      </c>
    </row>
    <row r="226" spans="1:1">
      <c r="A226">
        <v>5</v>
      </c>
    </row>
    <row r="227" spans="1:1">
      <c r="A227">
        <v>5</v>
      </c>
    </row>
    <row r="228" spans="1:1">
      <c r="A228">
        <v>5</v>
      </c>
    </row>
    <row r="229" spans="1:1">
      <c r="A229">
        <v>5</v>
      </c>
    </row>
    <row r="230" spans="1:1">
      <c r="A230">
        <v>5</v>
      </c>
    </row>
    <row r="231" spans="1:1">
      <c r="A231">
        <v>5</v>
      </c>
    </row>
    <row r="232" spans="1:1">
      <c r="A232">
        <v>5</v>
      </c>
    </row>
    <row r="233" spans="1:1">
      <c r="A233">
        <v>5</v>
      </c>
    </row>
    <row r="234" spans="1:1">
      <c r="A234">
        <v>5</v>
      </c>
    </row>
    <row r="235" spans="1:1">
      <c r="A235">
        <v>5</v>
      </c>
    </row>
    <row r="236" spans="1:1">
      <c r="A236">
        <v>5</v>
      </c>
    </row>
    <row r="237" spans="1:1">
      <c r="A237">
        <v>5</v>
      </c>
    </row>
    <row r="238" spans="1:1">
      <c r="A238">
        <v>5</v>
      </c>
    </row>
    <row r="239" spans="1:1">
      <c r="A239">
        <v>5</v>
      </c>
    </row>
    <row r="240" spans="1:1">
      <c r="A240">
        <v>5</v>
      </c>
    </row>
    <row r="241" spans="1:1">
      <c r="A241">
        <v>5</v>
      </c>
    </row>
    <row r="242" spans="1:1">
      <c r="A242">
        <v>5</v>
      </c>
    </row>
    <row r="243" spans="1:1">
      <c r="A243">
        <v>5</v>
      </c>
    </row>
    <row r="244" spans="1:1">
      <c r="A244">
        <v>5</v>
      </c>
    </row>
    <row r="245" spans="1:1">
      <c r="A245">
        <v>5</v>
      </c>
    </row>
    <row r="246" spans="1:1">
      <c r="A246">
        <v>5</v>
      </c>
    </row>
    <row r="247" spans="1:1">
      <c r="A247">
        <v>5</v>
      </c>
    </row>
    <row r="248" spans="1:1">
      <c r="A248">
        <v>5</v>
      </c>
    </row>
    <row r="249" spans="1:1">
      <c r="A249">
        <v>5</v>
      </c>
    </row>
    <row r="250" spans="1:1">
      <c r="A250">
        <v>5</v>
      </c>
    </row>
    <row r="251" spans="1:1">
      <c r="A251">
        <v>5</v>
      </c>
    </row>
    <row r="252" spans="1:1">
      <c r="A252">
        <v>5</v>
      </c>
    </row>
    <row r="253" spans="1:1">
      <c r="A253">
        <v>5</v>
      </c>
    </row>
    <row r="254" spans="1:1">
      <c r="A254">
        <v>5</v>
      </c>
    </row>
    <row r="255" spans="1:1">
      <c r="A255">
        <v>5</v>
      </c>
    </row>
    <row r="256" spans="1:1">
      <c r="A256">
        <v>5</v>
      </c>
    </row>
    <row r="257" spans="1:1">
      <c r="A257">
        <v>5</v>
      </c>
    </row>
    <row r="258" spans="1:1">
      <c r="A258">
        <v>5</v>
      </c>
    </row>
    <row r="259" spans="1:1">
      <c r="A259">
        <v>5</v>
      </c>
    </row>
    <row r="260" spans="1:1">
      <c r="A260">
        <v>5</v>
      </c>
    </row>
    <row r="261" spans="1:1">
      <c r="A261">
        <v>5</v>
      </c>
    </row>
    <row r="262" spans="1:1">
      <c r="A262">
        <v>5</v>
      </c>
    </row>
    <row r="263" spans="1:1">
      <c r="A263">
        <v>5</v>
      </c>
    </row>
    <row r="264" spans="1:1">
      <c r="A264">
        <v>5</v>
      </c>
    </row>
    <row r="265" spans="1:1">
      <c r="A265">
        <v>5</v>
      </c>
    </row>
    <row r="266" spans="1:1">
      <c r="A266">
        <v>5</v>
      </c>
    </row>
    <row r="267" spans="1:1">
      <c r="A267">
        <v>5</v>
      </c>
    </row>
    <row r="268" spans="1:1">
      <c r="A268">
        <v>5</v>
      </c>
    </row>
    <row r="269" spans="1:1">
      <c r="A269">
        <v>5</v>
      </c>
    </row>
    <row r="270" spans="1:1">
      <c r="A270">
        <v>5</v>
      </c>
    </row>
    <row r="271" spans="1:1">
      <c r="A271">
        <v>5</v>
      </c>
    </row>
    <row r="272" spans="1:1">
      <c r="A272">
        <v>5</v>
      </c>
    </row>
    <row r="273" spans="1:1">
      <c r="A273">
        <v>5</v>
      </c>
    </row>
    <row r="274" spans="1:1">
      <c r="A274">
        <v>5</v>
      </c>
    </row>
    <row r="275" spans="1:1">
      <c r="A275">
        <v>5</v>
      </c>
    </row>
    <row r="276" spans="1:1">
      <c r="A276">
        <v>5</v>
      </c>
    </row>
    <row r="277" spans="1:1">
      <c r="A277">
        <v>5</v>
      </c>
    </row>
    <row r="278" spans="1:1">
      <c r="A278">
        <v>5</v>
      </c>
    </row>
    <row r="279" spans="1:1">
      <c r="A279">
        <v>5</v>
      </c>
    </row>
    <row r="280" spans="1:1">
      <c r="A280">
        <v>5</v>
      </c>
    </row>
    <row r="281" spans="1:1">
      <c r="A281">
        <v>5</v>
      </c>
    </row>
    <row r="282" spans="1:1">
      <c r="A282">
        <v>5</v>
      </c>
    </row>
    <row r="283" spans="1:1">
      <c r="A283">
        <v>5</v>
      </c>
    </row>
    <row r="284" spans="1:1">
      <c r="A284">
        <v>5</v>
      </c>
    </row>
    <row r="285" spans="1:1">
      <c r="A285">
        <v>5</v>
      </c>
    </row>
    <row r="286" spans="1:1">
      <c r="A286">
        <v>5</v>
      </c>
    </row>
    <row r="287" spans="1:1">
      <c r="A287">
        <v>5</v>
      </c>
    </row>
    <row r="288" spans="1:1">
      <c r="A288">
        <v>5</v>
      </c>
    </row>
    <row r="289" spans="1:1">
      <c r="A289">
        <v>5</v>
      </c>
    </row>
    <row r="290" spans="1:1">
      <c r="A290">
        <v>5</v>
      </c>
    </row>
    <row r="291" spans="1:1">
      <c r="A291">
        <v>5</v>
      </c>
    </row>
    <row r="292" spans="1:1">
      <c r="A292">
        <v>5</v>
      </c>
    </row>
    <row r="293" spans="1:1">
      <c r="A293">
        <v>5</v>
      </c>
    </row>
    <row r="294" spans="1:1">
      <c r="A294">
        <v>5</v>
      </c>
    </row>
    <row r="295" spans="1:1">
      <c r="A295">
        <v>5</v>
      </c>
    </row>
    <row r="296" spans="1:1">
      <c r="A296">
        <v>5</v>
      </c>
    </row>
    <row r="297" spans="1:1">
      <c r="A297">
        <v>5</v>
      </c>
    </row>
    <row r="298" spans="1:1">
      <c r="A298">
        <v>5</v>
      </c>
    </row>
    <row r="299" spans="1:1">
      <c r="A299">
        <v>5</v>
      </c>
    </row>
    <row r="300" spans="1:1">
      <c r="A300">
        <v>5</v>
      </c>
    </row>
    <row r="301" spans="1:1">
      <c r="A301">
        <v>5</v>
      </c>
    </row>
    <row r="302" spans="1:1">
      <c r="A302">
        <v>5</v>
      </c>
    </row>
    <row r="303" spans="1:1">
      <c r="A303">
        <v>5</v>
      </c>
    </row>
    <row r="304" spans="1:1">
      <c r="A304">
        <v>5</v>
      </c>
    </row>
    <row r="305" spans="1:1">
      <c r="A305">
        <v>5</v>
      </c>
    </row>
    <row r="306" spans="1:1">
      <c r="A306">
        <v>5</v>
      </c>
    </row>
    <row r="307" spans="1:1">
      <c r="A307">
        <v>5</v>
      </c>
    </row>
    <row r="308" spans="1:1">
      <c r="A308">
        <v>5</v>
      </c>
    </row>
    <row r="309" spans="1:1">
      <c r="A309">
        <v>5</v>
      </c>
    </row>
    <row r="310" spans="1:1">
      <c r="A310">
        <v>5</v>
      </c>
    </row>
    <row r="311" spans="1:1">
      <c r="A311">
        <v>5</v>
      </c>
    </row>
    <row r="312" spans="1:1">
      <c r="A312">
        <v>5</v>
      </c>
    </row>
    <row r="313" spans="1:1">
      <c r="A313">
        <v>5</v>
      </c>
    </row>
    <row r="314" spans="1:1">
      <c r="A314">
        <v>5</v>
      </c>
    </row>
    <row r="315" spans="1:1">
      <c r="A315">
        <v>5</v>
      </c>
    </row>
    <row r="316" spans="1:1">
      <c r="A316">
        <v>5</v>
      </c>
    </row>
    <row r="317" spans="1:1">
      <c r="A317">
        <v>5</v>
      </c>
    </row>
    <row r="318" spans="1:1">
      <c r="A318">
        <v>5</v>
      </c>
    </row>
    <row r="319" spans="1:1">
      <c r="A319">
        <v>5</v>
      </c>
    </row>
    <row r="320" spans="1:1">
      <c r="A320">
        <v>5</v>
      </c>
    </row>
    <row r="321" spans="1:1">
      <c r="A321">
        <v>5</v>
      </c>
    </row>
    <row r="322" spans="1:1">
      <c r="A322">
        <v>5</v>
      </c>
    </row>
    <row r="323" spans="1:1">
      <c r="A323">
        <v>5</v>
      </c>
    </row>
    <row r="324" spans="1:1">
      <c r="A324">
        <v>5</v>
      </c>
    </row>
    <row r="325" spans="1:1">
      <c r="A325">
        <v>5</v>
      </c>
    </row>
    <row r="326" spans="1:1">
      <c r="A326">
        <v>5</v>
      </c>
    </row>
    <row r="327" spans="1:1">
      <c r="A327">
        <v>5</v>
      </c>
    </row>
    <row r="328" spans="1:1">
      <c r="A328">
        <v>5</v>
      </c>
    </row>
    <row r="329" spans="1:1">
      <c r="A329">
        <v>5</v>
      </c>
    </row>
    <row r="330" spans="1:1">
      <c r="A330">
        <v>5</v>
      </c>
    </row>
    <row r="331" spans="1:1">
      <c r="A331">
        <v>5</v>
      </c>
    </row>
    <row r="332" spans="1:1">
      <c r="A332">
        <v>5</v>
      </c>
    </row>
    <row r="333" spans="1:1">
      <c r="A333">
        <v>5</v>
      </c>
    </row>
    <row r="334" spans="1:1">
      <c r="A334">
        <v>5</v>
      </c>
    </row>
    <row r="335" spans="1:1">
      <c r="A335">
        <v>5</v>
      </c>
    </row>
    <row r="336" spans="1:1">
      <c r="A336">
        <v>5</v>
      </c>
    </row>
    <row r="337" spans="1:1">
      <c r="A337">
        <v>5</v>
      </c>
    </row>
    <row r="338" spans="1:1">
      <c r="A338">
        <v>5</v>
      </c>
    </row>
    <row r="339" spans="1:1">
      <c r="A339">
        <v>5</v>
      </c>
    </row>
    <row r="340" spans="1:1">
      <c r="A340">
        <v>5</v>
      </c>
    </row>
    <row r="341" spans="1:1">
      <c r="A341">
        <v>5</v>
      </c>
    </row>
    <row r="342" spans="1:1">
      <c r="A342">
        <v>5</v>
      </c>
    </row>
    <row r="343" spans="1:1">
      <c r="A343">
        <v>5</v>
      </c>
    </row>
    <row r="344" spans="1:1">
      <c r="A344">
        <v>5</v>
      </c>
    </row>
    <row r="345" spans="1:1">
      <c r="A345">
        <v>5</v>
      </c>
    </row>
    <row r="346" spans="1:1">
      <c r="A346">
        <v>5</v>
      </c>
    </row>
    <row r="347" spans="1:1">
      <c r="A347">
        <v>5</v>
      </c>
    </row>
    <row r="348" spans="1:1">
      <c r="A348">
        <v>5</v>
      </c>
    </row>
    <row r="349" spans="1:1">
      <c r="A349">
        <v>5</v>
      </c>
    </row>
    <row r="350" spans="1:1">
      <c r="A350">
        <v>5</v>
      </c>
    </row>
    <row r="351" spans="1:1">
      <c r="A351">
        <v>5</v>
      </c>
    </row>
    <row r="352" spans="1:1">
      <c r="A352">
        <v>5</v>
      </c>
    </row>
    <row r="353" spans="1:1">
      <c r="A353">
        <v>5</v>
      </c>
    </row>
    <row r="354" spans="1:1">
      <c r="A354">
        <v>5</v>
      </c>
    </row>
    <row r="355" spans="1:1">
      <c r="A355">
        <v>5</v>
      </c>
    </row>
    <row r="356" spans="1:1">
      <c r="A356">
        <v>5</v>
      </c>
    </row>
    <row r="357" spans="1:1">
      <c r="A357">
        <v>5</v>
      </c>
    </row>
    <row r="358" spans="1:1">
      <c r="A358">
        <v>5</v>
      </c>
    </row>
    <row r="359" spans="1:1">
      <c r="A359">
        <v>5</v>
      </c>
    </row>
    <row r="360" spans="1:1">
      <c r="A360">
        <v>5</v>
      </c>
    </row>
    <row r="361" spans="1:1">
      <c r="A361">
        <v>5</v>
      </c>
    </row>
    <row r="362" spans="1:1">
      <c r="A362">
        <v>5</v>
      </c>
    </row>
    <row r="363" spans="1:1">
      <c r="A363">
        <v>5</v>
      </c>
    </row>
    <row r="364" spans="1:1">
      <c r="A364">
        <v>5</v>
      </c>
    </row>
    <row r="365" spans="1:1">
      <c r="A365">
        <v>5</v>
      </c>
    </row>
    <row r="366" spans="1:1">
      <c r="A366">
        <v>5</v>
      </c>
    </row>
    <row r="367" spans="1:1">
      <c r="A367">
        <v>5</v>
      </c>
    </row>
    <row r="368" spans="1:1">
      <c r="A368">
        <v>5</v>
      </c>
    </row>
    <row r="369" spans="1:1">
      <c r="A369">
        <v>5</v>
      </c>
    </row>
    <row r="370" spans="1:1">
      <c r="A370">
        <v>5</v>
      </c>
    </row>
    <row r="371" spans="1:1">
      <c r="A371">
        <v>5</v>
      </c>
    </row>
    <row r="372" spans="1:1">
      <c r="A372">
        <v>5</v>
      </c>
    </row>
    <row r="373" spans="1:1">
      <c r="A373">
        <v>5</v>
      </c>
    </row>
    <row r="374" spans="1:1">
      <c r="A374">
        <v>5</v>
      </c>
    </row>
    <row r="375" spans="1:1">
      <c r="A375">
        <v>5</v>
      </c>
    </row>
    <row r="376" spans="1:1">
      <c r="A376">
        <v>5</v>
      </c>
    </row>
    <row r="377" spans="1:1">
      <c r="A377">
        <v>5</v>
      </c>
    </row>
    <row r="378" spans="1:1">
      <c r="A378">
        <v>5</v>
      </c>
    </row>
    <row r="379" spans="1:1">
      <c r="A379">
        <v>5</v>
      </c>
    </row>
    <row r="380" spans="1:1">
      <c r="A380">
        <v>5</v>
      </c>
    </row>
    <row r="381" spans="1:1">
      <c r="A381">
        <v>5</v>
      </c>
    </row>
    <row r="382" spans="1:1">
      <c r="A382">
        <v>5</v>
      </c>
    </row>
    <row r="383" spans="1:1">
      <c r="A383">
        <v>5</v>
      </c>
    </row>
    <row r="384" spans="1:1">
      <c r="A384">
        <v>5</v>
      </c>
    </row>
    <row r="385" spans="1:1">
      <c r="A385">
        <v>5</v>
      </c>
    </row>
    <row r="386" spans="1:1">
      <c r="A386">
        <v>5</v>
      </c>
    </row>
    <row r="387" spans="1:1">
      <c r="A387">
        <v>5</v>
      </c>
    </row>
    <row r="388" spans="1:1">
      <c r="A388">
        <v>5</v>
      </c>
    </row>
    <row r="389" spans="1:1">
      <c r="A389">
        <v>5</v>
      </c>
    </row>
    <row r="390" spans="1:1">
      <c r="A390">
        <v>5</v>
      </c>
    </row>
    <row r="391" spans="1:1">
      <c r="A391">
        <v>5</v>
      </c>
    </row>
    <row r="392" spans="1:1">
      <c r="A392">
        <v>5</v>
      </c>
    </row>
    <row r="393" spans="1:1">
      <c r="A393">
        <v>5</v>
      </c>
    </row>
    <row r="394" spans="1:1">
      <c r="A394">
        <v>5</v>
      </c>
    </row>
    <row r="395" spans="1:1">
      <c r="A395">
        <v>5</v>
      </c>
    </row>
    <row r="396" spans="1:1">
      <c r="A396">
        <v>5</v>
      </c>
    </row>
    <row r="397" spans="1:1">
      <c r="A397">
        <v>5</v>
      </c>
    </row>
    <row r="398" spans="1:1">
      <c r="A398">
        <v>5</v>
      </c>
    </row>
    <row r="399" spans="1:1">
      <c r="A399">
        <v>5</v>
      </c>
    </row>
    <row r="400" spans="1:1">
      <c r="A400">
        <v>5</v>
      </c>
    </row>
    <row r="401" spans="1:1">
      <c r="A401">
        <v>5</v>
      </c>
    </row>
    <row r="402" spans="1:1">
      <c r="A402">
        <v>5</v>
      </c>
    </row>
    <row r="403" spans="1:1">
      <c r="A403">
        <v>5</v>
      </c>
    </row>
    <row r="404" spans="1:1">
      <c r="A404">
        <v>5</v>
      </c>
    </row>
    <row r="405" spans="1:1">
      <c r="A405">
        <v>5</v>
      </c>
    </row>
    <row r="406" spans="1:1">
      <c r="A406">
        <v>5</v>
      </c>
    </row>
    <row r="407" spans="1:1">
      <c r="A407">
        <v>5</v>
      </c>
    </row>
    <row r="408" spans="1:1">
      <c r="A408">
        <v>5</v>
      </c>
    </row>
    <row r="409" spans="1:1">
      <c r="A409">
        <v>5</v>
      </c>
    </row>
    <row r="410" spans="1:1">
      <c r="A410">
        <v>5</v>
      </c>
    </row>
    <row r="411" spans="1:1">
      <c r="A411">
        <v>5</v>
      </c>
    </row>
    <row r="412" spans="1:1">
      <c r="A412">
        <v>5</v>
      </c>
    </row>
    <row r="413" spans="1:1">
      <c r="A413">
        <v>5</v>
      </c>
    </row>
    <row r="414" spans="1:1">
      <c r="A414">
        <v>5</v>
      </c>
    </row>
    <row r="415" spans="1:1">
      <c r="A415">
        <v>5</v>
      </c>
    </row>
    <row r="416" spans="1:1">
      <c r="A416">
        <v>5</v>
      </c>
    </row>
    <row r="417" spans="1:1">
      <c r="A417">
        <v>5</v>
      </c>
    </row>
    <row r="418" spans="1:1">
      <c r="A418">
        <v>5</v>
      </c>
    </row>
    <row r="419" spans="1:1">
      <c r="A419">
        <v>5</v>
      </c>
    </row>
    <row r="420" spans="1:1">
      <c r="A420">
        <v>5</v>
      </c>
    </row>
    <row r="421" spans="1:1">
      <c r="A421">
        <v>5</v>
      </c>
    </row>
    <row r="422" spans="1:1">
      <c r="A422">
        <v>5</v>
      </c>
    </row>
    <row r="423" spans="1:1">
      <c r="A423">
        <v>5</v>
      </c>
    </row>
    <row r="424" spans="1:1">
      <c r="A424">
        <v>5</v>
      </c>
    </row>
    <row r="425" spans="1:1">
      <c r="A425">
        <v>5</v>
      </c>
    </row>
    <row r="426" spans="1:1">
      <c r="A426">
        <v>5</v>
      </c>
    </row>
    <row r="427" spans="1:1">
      <c r="A427">
        <v>5</v>
      </c>
    </row>
    <row r="428" spans="1:1">
      <c r="A428">
        <v>5</v>
      </c>
    </row>
    <row r="429" spans="1:1">
      <c r="A429">
        <v>5</v>
      </c>
    </row>
    <row r="430" spans="1:1">
      <c r="A430">
        <v>5</v>
      </c>
    </row>
    <row r="431" spans="1:1">
      <c r="A431">
        <v>5</v>
      </c>
    </row>
    <row r="432" spans="1:1">
      <c r="A432">
        <v>5</v>
      </c>
    </row>
    <row r="433" spans="1:1">
      <c r="A433">
        <v>5</v>
      </c>
    </row>
    <row r="434" spans="1:1">
      <c r="A434">
        <v>5</v>
      </c>
    </row>
    <row r="435" spans="1:1">
      <c r="A435">
        <v>5</v>
      </c>
    </row>
    <row r="436" spans="1:1">
      <c r="A436">
        <v>5</v>
      </c>
    </row>
    <row r="437" spans="1:1">
      <c r="A437">
        <v>5</v>
      </c>
    </row>
    <row r="438" spans="1:1">
      <c r="A438">
        <v>5</v>
      </c>
    </row>
    <row r="439" spans="1:1">
      <c r="A439">
        <v>5</v>
      </c>
    </row>
    <row r="440" spans="1:1">
      <c r="A440"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"/>
  <sheetViews>
    <sheetView zoomScale="90" zoomScaleNormal="90" workbookViewId="0">
      <selection activeCell="I3" sqref="I3"/>
    </sheetView>
  </sheetViews>
  <sheetFormatPr baseColWidth="10" defaultRowHeight="15"/>
  <cols>
    <col min="1" max="1" width="23.85546875" customWidth="1"/>
    <col min="2" max="2" width="17.42578125" customWidth="1"/>
    <col min="3" max="3" width="35.85546875" customWidth="1"/>
    <col min="4" max="4" width="23.85546875" customWidth="1"/>
    <col min="5" max="5" width="25.7109375" customWidth="1"/>
    <col min="9" max="9" width="20.28515625" customWidth="1"/>
  </cols>
  <sheetData>
    <row r="1" spans="1:9" ht="42.75" customHeight="1">
      <c r="D1" s="28">
        <v>2009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"/>
  <sheetViews>
    <sheetView zoomScale="90" zoomScaleNormal="90" workbookViewId="0">
      <selection activeCell="I3" sqref="I3"/>
    </sheetView>
  </sheetViews>
  <sheetFormatPr baseColWidth="10" defaultRowHeight="15"/>
  <cols>
    <col min="1" max="1" width="23.140625" customWidth="1"/>
    <col min="2" max="2" width="23.28515625" customWidth="1"/>
    <col min="3" max="3" width="29.85546875" customWidth="1"/>
    <col min="4" max="4" width="19.140625" customWidth="1"/>
    <col min="5" max="5" width="25.5703125" customWidth="1"/>
    <col min="9" max="9" width="21.85546875" customWidth="1"/>
  </cols>
  <sheetData>
    <row r="1" spans="1:9" ht="42.75" customHeight="1">
      <c r="D1" s="28">
        <v>2010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"/>
  <sheetViews>
    <sheetView zoomScale="90" zoomScaleNormal="90" workbookViewId="0">
      <selection activeCell="I3" sqref="I3"/>
    </sheetView>
  </sheetViews>
  <sheetFormatPr baseColWidth="10" defaultRowHeight="15"/>
  <cols>
    <col min="1" max="1" width="19.42578125" customWidth="1"/>
    <col min="2" max="2" width="23.5703125" customWidth="1"/>
    <col min="3" max="3" width="31.28515625" customWidth="1"/>
    <col min="4" max="4" width="21.85546875" customWidth="1"/>
    <col min="5" max="5" width="22.85546875" customWidth="1"/>
    <col min="9" max="9" width="21.140625" customWidth="1"/>
  </cols>
  <sheetData>
    <row r="1" spans="1:9" ht="42.75" customHeight="1">
      <c r="D1" s="28">
        <v>2011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I3" sqref="I3"/>
    </sheetView>
  </sheetViews>
  <sheetFormatPr baseColWidth="10" defaultRowHeight="15"/>
  <cols>
    <col min="1" max="1" width="18.140625" customWidth="1"/>
    <col min="2" max="2" width="19" customWidth="1"/>
    <col min="3" max="3" width="34" customWidth="1"/>
    <col min="4" max="4" width="22" customWidth="1"/>
    <col min="5" max="5" width="24.5703125" customWidth="1"/>
    <col min="9" max="9" width="21.85546875" customWidth="1"/>
  </cols>
  <sheetData>
    <row r="1" spans="1:9" ht="42.75" customHeight="1">
      <c r="D1" s="28">
        <v>2012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0</v>
      </c>
      <c r="E3">
        <v>0</v>
      </c>
      <c r="F3">
        <f>MODE(A3:A42,B3:B5,C3:C5,D3,E3)</f>
        <v>5</v>
      </c>
      <c r="G3" s="33">
        <f>AVERAGE(A3:A42,B3:B5,C3:C5)</f>
        <v>4.8043478260869561</v>
      </c>
      <c r="H3">
        <f>MEDIAN(A3:A42,B3:B5,C3:C5)</f>
        <v>5</v>
      </c>
      <c r="I3" s="33">
        <f>STDEVP(A3:A42,B3:B5,C3:C5)</f>
        <v>0.5364766382283942</v>
      </c>
    </row>
    <row r="4" spans="1:9">
      <c r="A4">
        <v>5</v>
      </c>
      <c r="B4">
        <v>4</v>
      </c>
      <c r="C4">
        <v>3</v>
      </c>
    </row>
    <row r="5" spans="1:9">
      <c r="A5">
        <v>5</v>
      </c>
      <c r="B5">
        <v>4</v>
      </c>
      <c r="C5">
        <v>3</v>
      </c>
    </row>
    <row r="6" spans="1:9">
      <c r="A6">
        <v>5</v>
      </c>
    </row>
    <row r="7" spans="1:9">
      <c r="A7">
        <v>5</v>
      </c>
    </row>
    <row r="8" spans="1:9">
      <c r="A8">
        <v>5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224"/>
  <sheetViews>
    <sheetView workbookViewId="0">
      <selection activeCell="C24" sqref="C24"/>
    </sheetView>
  </sheetViews>
  <sheetFormatPr baseColWidth="10" defaultRowHeight="15"/>
  <cols>
    <col min="1" max="1" width="19.28515625" customWidth="1"/>
    <col min="2" max="2" width="17.42578125" customWidth="1"/>
    <col min="3" max="3" width="31.7109375" customWidth="1"/>
    <col min="4" max="4" width="30.5703125" customWidth="1"/>
    <col min="5" max="5" width="19.28515625" customWidth="1"/>
    <col min="9" max="9" width="23.28515625" customWidth="1"/>
  </cols>
  <sheetData>
    <row r="1" spans="1:9" ht="42.75" customHeight="1">
      <c r="D1" s="28">
        <v>2013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2</v>
      </c>
      <c r="E3">
        <v>1</v>
      </c>
      <c r="F3">
        <f>MODE(A3:A224,B3:B18,C3:C7,D3:D10,E3:E5)</f>
        <v>5</v>
      </c>
      <c r="G3" s="33">
        <f>AVERAGE(A3:A224,B3:B18,C3:C7,D3:D10,E3:E4)</f>
        <v>4.7707509881422929</v>
      </c>
      <c r="H3">
        <f>MEDIAN(A3:A224,B3:B18,C3:C7,D3:D10,E3:E4)</f>
        <v>5</v>
      </c>
      <c r="I3" s="33">
        <f>STDEVP(A3:A224,B3:B18,C3:C7,D3:D10,E3:E4)</f>
        <v>0.70767547248490326</v>
      </c>
    </row>
    <row r="4" spans="1:9">
      <c r="A4">
        <v>5</v>
      </c>
      <c r="B4">
        <v>4</v>
      </c>
      <c r="C4">
        <v>3</v>
      </c>
      <c r="D4">
        <v>2</v>
      </c>
      <c r="E4">
        <v>1</v>
      </c>
    </row>
    <row r="5" spans="1:9">
      <c r="A5">
        <v>5</v>
      </c>
      <c r="B5">
        <v>4</v>
      </c>
      <c r="C5">
        <v>3</v>
      </c>
      <c r="D5">
        <v>2</v>
      </c>
    </row>
    <row r="6" spans="1:9">
      <c r="A6">
        <v>5</v>
      </c>
      <c r="B6">
        <v>4</v>
      </c>
      <c r="C6">
        <v>3</v>
      </c>
      <c r="D6">
        <v>2</v>
      </c>
    </row>
    <row r="7" spans="1:9">
      <c r="A7">
        <v>5</v>
      </c>
      <c r="B7">
        <v>4</v>
      </c>
      <c r="C7">
        <v>3</v>
      </c>
      <c r="D7">
        <v>2</v>
      </c>
    </row>
    <row r="8" spans="1:9">
      <c r="A8">
        <v>5</v>
      </c>
      <c r="B8">
        <v>4</v>
      </c>
      <c r="D8">
        <v>2</v>
      </c>
    </row>
    <row r="9" spans="1:9">
      <c r="A9">
        <v>5</v>
      </c>
      <c r="B9">
        <v>4</v>
      </c>
      <c r="D9">
        <v>2</v>
      </c>
    </row>
    <row r="10" spans="1:9">
      <c r="A10">
        <v>5</v>
      </c>
      <c r="B10">
        <v>4</v>
      </c>
      <c r="D10">
        <v>2</v>
      </c>
    </row>
    <row r="11" spans="1:9">
      <c r="A11">
        <v>5</v>
      </c>
      <c r="B11">
        <v>4</v>
      </c>
    </row>
    <row r="12" spans="1:9">
      <c r="A12">
        <v>5</v>
      </c>
      <c r="B12">
        <v>4</v>
      </c>
    </row>
    <row r="13" spans="1:9">
      <c r="A13">
        <v>5</v>
      </c>
      <c r="B13">
        <v>4</v>
      </c>
    </row>
    <row r="14" spans="1:9">
      <c r="A14">
        <v>5</v>
      </c>
      <c r="B14">
        <v>4</v>
      </c>
    </row>
    <row r="15" spans="1:9">
      <c r="A15">
        <v>5</v>
      </c>
      <c r="B15">
        <v>4</v>
      </c>
    </row>
    <row r="16" spans="1:9">
      <c r="A16">
        <v>5</v>
      </c>
      <c r="B16">
        <v>4</v>
      </c>
    </row>
    <row r="17" spans="1:2">
      <c r="A17">
        <v>5</v>
      </c>
      <c r="B17">
        <v>4</v>
      </c>
    </row>
    <row r="18" spans="1:2">
      <c r="A18">
        <v>5</v>
      </c>
      <c r="B18">
        <v>4</v>
      </c>
    </row>
    <row r="19" spans="1:2">
      <c r="A19">
        <v>5</v>
      </c>
    </row>
    <row r="20" spans="1:2">
      <c r="A20">
        <v>5</v>
      </c>
    </row>
    <row r="21" spans="1:2">
      <c r="A21">
        <v>5</v>
      </c>
    </row>
    <row r="22" spans="1:2">
      <c r="A22">
        <v>5</v>
      </c>
    </row>
    <row r="23" spans="1:2">
      <c r="A23">
        <v>5</v>
      </c>
    </row>
    <row r="24" spans="1:2">
      <c r="A24">
        <v>5</v>
      </c>
    </row>
    <row r="25" spans="1:2">
      <c r="A25">
        <v>5</v>
      </c>
    </row>
    <row r="26" spans="1:2">
      <c r="A26">
        <v>5</v>
      </c>
    </row>
    <row r="27" spans="1:2">
      <c r="A27">
        <v>5</v>
      </c>
    </row>
    <row r="28" spans="1:2">
      <c r="A28">
        <v>5</v>
      </c>
    </row>
    <row r="29" spans="1:2">
      <c r="A29">
        <v>5</v>
      </c>
    </row>
    <row r="30" spans="1:2">
      <c r="A30">
        <v>5</v>
      </c>
    </row>
    <row r="31" spans="1:2">
      <c r="A31">
        <v>5</v>
      </c>
    </row>
    <row r="32" spans="1:2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  <row r="201" spans="1:1">
      <c r="A201">
        <v>5</v>
      </c>
    </row>
    <row r="202" spans="1:1">
      <c r="A202">
        <v>5</v>
      </c>
    </row>
    <row r="203" spans="1:1">
      <c r="A203">
        <v>5</v>
      </c>
    </row>
    <row r="204" spans="1:1">
      <c r="A204">
        <v>5</v>
      </c>
    </row>
    <row r="205" spans="1:1">
      <c r="A205">
        <v>5</v>
      </c>
    </row>
    <row r="206" spans="1:1">
      <c r="A206">
        <v>5</v>
      </c>
    </row>
    <row r="207" spans="1:1">
      <c r="A207">
        <v>5</v>
      </c>
    </row>
    <row r="208" spans="1:1">
      <c r="A208">
        <v>5</v>
      </c>
    </row>
    <row r="209" spans="1:1">
      <c r="A209">
        <v>5</v>
      </c>
    </row>
    <row r="210" spans="1:1">
      <c r="A210">
        <v>5</v>
      </c>
    </row>
    <row r="211" spans="1:1">
      <c r="A211">
        <v>5</v>
      </c>
    </row>
    <row r="212" spans="1:1">
      <c r="A212">
        <v>5</v>
      </c>
    </row>
    <row r="213" spans="1:1">
      <c r="A213">
        <v>5</v>
      </c>
    </row>
    <row r="214" spans="1:1">
      <c r="A214">
        <v>5</v>
      </c>
    </row>
    <row r="215" spans="1:1">
      <c r="A215">
        <v>5</v>
      </c>
    </row>
    <row r="216" spans="1:1">
      <c r="A216">
        <v>5</v>
      </c>
    </row>
    <row r="217" spans="1:1">
      <c r="A217">
        <v>5</v>
      </c>
    </row>
    <row r="218" spans="1:1">
      <c r="A218">
        <v>5</v>
      </c>
    </row>
    <row r="219" spans="1:1">
      <c r="A219">
        <v>5</v>
      </c>
    </row>
    <row r="220" spans="1:1">
      <c r="A220">
        <v>5</v>
      </c>
    </row>
    <row r="221" spans="1:1">
      <c r="A221">
        <v>5</v>
      </c>
    </row>
    <row r="222" spans="1:1">
      <c r="A222">
        <v>5</v>
      </c>
    </row>
    <row r="223" spans="1:1">
      <c r="A223">
        <v>5</v>
      </c>
    </row>
    <row r="224" spans="1:1">
      <c r="A224"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200"/>
  <sheetViews>
    <sheetView workbookViewId="0">
      <selection sqref="A1:I2"/>
    </sheetView>
  </sheetViews>
  <sheetFormatPr baseColWidth="10" defaultRowHeight="15"/>
  <cols>
    <col min="1" max="1" width="18.7109375" customWidth="1"/>
    <col min="2" max="2" width="17.42578125" customWidth="1"/>
    <col min="3" max="3" width="32.28515625" customWidth="1"/>
    <col min="4" max="4" width="22.5703125" customWidth="1"/>
    <col min="5" max="5" width="25.28515625" customWidth="1"/>
    <col min="9" max="9" width="19.5703125" customWidth="1"/>
  </cols>
  <sheetData>
    <row r="1" spans="1:9" ht="42.75" customHeight="1">
      <c r="D1" s="28">
        <v>2014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D3">
        <v>2</v>
      </c>
      <c r="E3">
        <v>1</v>
      </c>
      <c r="F3">
        <f>MODE(A3:A200,B3:B17,C3:C9,D3:D6,E3:E6)</f>
        <v>5</v>
      </c>
      <c r="G3" s="33">
        <f>AVERAGE(A3:A200,B3:B17,C3:C9,D3:D6,E3:E5)</f>
        <v>4.7665198237885464</v>
      </c>
      <c r="H3">
        <f>MEDIAN(A3:A200,B3:B17,C3:C9,D3:D6,E3:E5)</f>
        <v>5</v>
      </c>
      <c r="I3" s="33">
        <f>STDEVP(A3:A200,B3:B17,C3:C9,D3:D6,E3:E5)</f>
        <v>0.71060423088737301</v>
      </c>
    </row>
    <row r="4" spans="1:9">
      <c r="A4">
        <v>5</v>
      </c>
      <c r="B4">
        <v>4</v>
      </c>
      <c r="C4">
        <v>3</v>
      </c>
      <c r="D4">
        <v>2</v>
      </c>
      <c r="E4">
        <v>1</v>
      </c>
    </row>
    <row r="5" spans="1:9">
      <c r="A5">
        <v>5</v>
      </c>
      <c r="B5">
        <v>4</v>
      </c>
      <c r="C5">
        <v>3</v>
      </c>
      <c r="D5">
        <v>2</v>
      </c>
      <c r="E5">
        <v>1</v>
      </c>
    </row>
    <row r="6" spans="1:9">
      <c r="A6">
        <v>5</v>
      </c>
      <c r="B6">
        <v>4</v>
      </c>
      <c r="C6">
        <v>3</v>
      </c>
      <c r="D6">
        <v>2</v>
      </c>
    </row>
    <row r="7" spans="1:9">
      <c r="A7">
        <v>5</v>
      </c>
      <c r="B7">
        <v>4</v>
      </c>
      <c r="C7">
        <v>3</v>
      </c>
    </row>
    <row r="8" spans="1:9">
      <c r="A8">
        <v>5</v>
      </c>
      <c r="B8">
        <v>4</v>
      </c>
      <c r="C8">
        <v>3</v>
      </c>
    </row>
    <row r="9" spans="1:9">
      <c r="A9">
        <v>5</v>
      </c>
      <c r="B9">
        <v>4</v>
      </c>
      <c r="C9">
        <v>3</v>
      </c>
    </row>
    <row r="10" spans="1:9">
      <c r="A10">
        <v>5</v>
      </c>
      <c r="B10">
        <v>4</v>
      </c>
    </row>
    <row r="11" spans="1:9">
      <c r="A11">
        <v>5</v>
      </c>
      <c r="B11">
        <v>4</v>
      </c>
    </row>
    <row r="12" spans="1:9">
      <c r="A12">
        <v>5</v>
      </c>
      <c r="B12">
        <v>4</v>
      </c>
    </row>
    <row r="13" spans="1:9">
      <c r="A13">
        <v>5</v>
      </c>
      <c r="B13">
        <v>4</v>
      </c>
    </row>
    <row r="14" spans="1:9">
      <c r="A14">
        <v>5</v>
      </c>
      <c r="B14">
        <v>4</v>
      </c>
    </row>
    <row r="15" spans="1:9">
      <c r="A15">
        <v>5</v>
      </c>
      <c r="B15">
        <v>4</v>
      </c>
    </row>
    <row r="16" spans="1:9">
      <c r="A16">
        <v>5</v>
      </c>
      <c r="B16">
        <v>4</v>
      </c>
    </row>
    <row r="17" spans="1:2">
      <c r="A17">
        <v>5</v>
      </c>
      <c r="B17">
        <v>4</v>
      </c>
    </row>
    <row r="18" spans="1:2">
      <c r="A18">
        <v>5</v>
      </c>
    </row>
    <row r="19" spans="1:2">
      <c r="A19">
        <v>5</v>
      </c>
    </row>
    <row r="20" spans="1:2">
      <c r="A20">
        <v>5</v>
      </c>
    </row>
    <row r="21" spans="1:2">
      <c r="A21">
        <v>5</v>
      </c>
    </row>
    <row r="22" spans="1:2">
      <c r="A22">
        <v>5</v>
      </c>
    </row>
    <row r="23" spans="1:2">
      <c r="A23">
        <v>5</v>
      </c>
    </row>
    <row r="24" spans="1:2">
      <c r="A24">
        <v>5</v>
      </c>
    </row>
    <row r="25" spans="1:2">
      <c r="A25">
        <v>5</v>
      </c>
    </row>
    <row r="26" spans="1:2">
      <c r="A26">
        <v>5</v>
      </c>
    </row>
    <row r="27" spans="1:2">
      <c r="A27">
        <v>5</v>
      </c>
    </row>
    <row r="28" spans="1:2">
      <c r="A28">
        <v>5</v>
      </c>
    </row>
    <row r="29" spans="1:2">
      <c r="A29">
        <v>5</v>
      </c>
    </row>
    <row r="30" spans="1:2">
      <c r="A30">
        <v>5</v>
      </c>
    </row>
    <row r="31" spans="1:2">
      <c r="A31">
        <v>5</v>
      </c>
    </row>
    <row r="32" spans="1:2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269"/>
  <sheetViews>
    <sheetView workbookViewId="0">
      <selection activeCell="I3" sqref="I3"/>
    </sheetView>
  </sheetViews>
  <sheetFormatPr baseColWidth="10" defaultRowHeight="15"/>
  <cols>
    <col min="1" max="1" width="16.140625" bestFit="1" customWidth="1"/>
    <col min="2" max="2" width="11" bestFit="1" customWidth="1"/>
    <col min="3" max="3" width="30.5703125" bestFit="1" customWidth="1"/>
    <col min="4" max="4" width="13.140625" bestFit="1" customWidth="1"/>
    <col min="5" max="5" width="18.28515625" bestFit="1" customWidth="1"/>
    <col min="6" max="6" width="7.42578125" bestFit="1" customWidth="1"/>
    <col min="9" max="9" width="19.7109375" bestFit="1" customWidth="1"/>
  </cols>
  <sheetData>
    <row r="1" spans="1:9" ht="23.25">
      <c r="D1" s="28">
        <v>2015</v>
      </c>
    </row>
    <row r="2" spans="1:9" ht="15.7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2" t="s">
        <v>6</v>
      </c>
      <c r="I2" s="16" t="s">
        <v>20</v>
      </c>
    </row>
    <row r="3" spans="1:9">
      <c r="A3">
        <v>5</v>
      </c>
      <c r="B3">
        <v>4</v>
      </c>
      <c r="C3">
        <v>3</v>
      </c>
      <c r="F3">
        <f>MODE(A3:A269,B3:B8,C3)</f>
        <v>5</v>
      </c>
      <c r="G3" s="33">
        <f>AVERAGE(A3:A269,B3:B8,C3)</f>
        <v>4.9708029197080288</v>
      </c>
      <c r="H3">
        <f>MEDIAN(A3:A269,B3:B8,C3)</f>
        <v>5</v>
      </c>
      <c r="I3" s="33">
        <f>STDEVP(A3:A269,B3:B8,C3)</f>
        <v>0.18879587089602282</v>
      </c>
    </row>
    <row r="4" spans="1:9">
      <c r="A4">
        <v>5</v>
      </c>
      <c r="B4">
        <v>4</v>
      </c>
    </row>
    <row r="5" spans="1:9">
      <c r="A5">
        <v>5</v>
      </c>
      <c r="B5">
        <v>4</v>
      </c>
    </row>
    <row r="6" spans="1:9">
      <c r="A6">
        <v>5</v>
      </c>
      <c r="B6">
        <v>4</v>
      </c>
    </row>
    <row r="7" spans="1:9">
      <c r="A7">
        <v>5</v>
      </c>
      <c r="B7">
        <v>4</v>
      </c>
    </row>
    <row r="8" spans="1:9">
      <c r="A8">
        <v>5</v>
      </c>
      <c r="B8">
        <v>4</v>
      </c>
    </row>
    <row r="9" spans="1:9">
      <c r="A9">
        <v>5</v>
      </c>
    </row>
    <row r="10" spans="1:9">
      <c r="A10">
        <v>5</v>
      </c>
    </row>
    <row r="11" spans="1:9">
      <c r="A11">
        <v>5</v>
      </c>
    </row>
    <row r="12" spans="1:9">
      <c r="A12">
        <v>5</v>
      </c>
    </row>
    <row r="13" spans="1:9">
      <c r="A13">
        <v>5</v>
      </c>
    </row>
    <row r="14" spans="1:9">
      <c r="A14">
        <v>5</v>
      </c>
    </row>
    <row r="15" spans="1:9">
      <c r="A15">
        <v>5</v>
      </c>
    </row>
    <row r="16" spans="1:9">
      <c r="A16">
        <v>5</v>
      </c>
    </row>
    <row r="17" spans="1:1">
      <c r="A17">
        <v>5</v>
      </c>
    </row>
    <row r="18" spans="1:1">
      <c r="A18">
        <v>5</v>
      </c>
    </row>
    <row r="19" spans="1:1">
      <c r="A19">
        <v>5</v>
      </c>
    </row>
    <row r="20" spans="1:1">
      <c r="A20">
        <v>5</v>
      </c>
    </row>
    <row r="21" spans="1:1">
      <c r="A21">
        <v>5</v>
      </c>
    </row>
    <row r="22" spans="1:1">
      <c r="A22">
        <v>5</v>
      </c>
    </row>
    <row r="23" spans="1:1">
      <c r="A23">
        <v>5</v>
      </c>
    </row>
    <row r="24" spans="1:1">
      <c r="A24">
        <v>5</v>
      </c>
    </row>
    <row r="25" spans="1:1">
      <c r="A25">
        <v>5</v>
      </c>
    </row>
    <row r="26" spans="1:1">
      <c r="A26">
        <v>5</v>
      </c>
    </row>
    <row r="27" spans="1:1">
      <c r="A27">
        <v>5</v>
      </c>
    </row>
    <row r="28" spans="1:1">
      <c r="A28">
        <v>5</v>
      </c>
    </row>
    <row r="29" spans="1:1">
      <c r="A29">
        <v>5</v>
      </c>
    </row>
    <row r="30" spans="1:1">
      <c r="A30">
        <v>5</v>
      </c>
    </row>
    <row r="31" spans="1:1">
      <c r="A31">
        <v>5</v>
      </c>
    </row>
    <row r="32" spans="1:1">
      <c r="A32">
        <v>5</v>
      </c>
    </row>
    <row r="33" spans="1:1">
      <c r="A33">
        <v>5</v>
      </c>
    </row>
    <row r="34" spans="1:1">
      <c r="A34">
        <v>5</v>
      </c>
    </row>
    <row r="35" spans="1:1">
      <c r="A35">
        <v>5</v>
      </c>
    </row>
    <row r="36" spans="1:1">
      <c r="A36">
        <v>5</v>
      </c>
    </row>
    <row r="37" spans="1:1">
      <c r="A37">
        <v>5</v>
      </c>
    </row>
    <row r="38" spans="1:1">
      <c r="A38">
        <v>5</v>
      </c>
    </row>
    <row r="39" spans="1:1">
      <c r="A39">
        <v>5</v>
      </c>
    </row>
    <row r="40" spans="1:1">
      <c r="A40">
        <v>5</v>
      </c>
    </row>
    <row r="41" spans="1:1">
      <c r="A41">
        <v>5</v>
      </c>
    </row>
    <row r="42" spans="1:1">
      <c r="A42">
        <v>5</v>
      </c>
    </row>
    <row r="43" spans="1:1">
      <c r="A43">
        <v>5</v>
      </c>
    </row>
    <row r="44" spans="1:1">
      <c r="A44">
        <v>5</v>
      </c>
    </row>
    <row r="45" spans="1:1">
      <c r="A45">
        <v>5</v>
      </c>
    </row>
    <row r="46" spans="1:1">
      <c r="A46">
        <v>5</v>
      </c>
    </row>
    <row r="47" spans="1:1">
      <c r="A47">
        <v>5</v>
      </c>
    </row>
    <row r="48" spans="1:1">
      <c r="A48">
        <v>5</v>
      </c>
    </row>
    <row r="49" spans="1:1">
      <c r="A49">
        <v>5</v>
      </c>
    </row>
    <row r="50" spans="1:1">
      <c r="A50">
        <v>5</v>
      </c>
    </row>
    <row r="51" spans="1:1">
      <c r="A51">
        <v>5</v>
      </c>
    </row>
    <row r="52" spans="1:1">
      <c r="A52">
        <v>5</v>
      </c>
    </row>
    <row r="53" spans="1:1">
      <c r="A53">
        <v>5</v>
      </c>
    </row>
    <row r="54" spans="1:1">
      <c r="A54">
        <v>5</v>
      </c>
    </row>
    <row r="55" spans="1:1">
      <c r="A55">
        <v>5</v>
      </c>
    </row>
    <row r="56" spans="1:1">
      <c r="A56">
        <v>5</v>
      </c>
    </row>
    <row r="57" spans="1:1">
      <c r="A57">
        <v>5</v>
      </c>
    </row>
    <row r="58" spans="1:1">
      <c r="A58">
        <v>5</v>
      </c>
    </row>
    <row r="59" spans="1:1">
      <c r="A59">
        <v>5</v>
      </c>
    </row>
    <row r="60" spans="1:1">
      <c r="A60">
        <v>5</v>
      </c>
    </row>
    <row r="61" spans="1:1">
      <c r="A61">
        <v>5</v>
      </c>
    </row>
    <row r="62" spans="1:1">
      <c r="A62">
        <v>5</v>
      </c>
    </row>
    <row r="63" spans="1:1">
      <c r="A63">
        <v>5</v>
      </c>
    </row>
    <row r="64" spans="1:1">
      <c r="A64">
        <v>5</v>
      </c>
    </row>
    <row r="65" spans="1:1">
      <c r="A65">
        <v>5</v>
      </c>
    </row>
    <row r="66" spans="1:1">
      <c r="A66">
        <v>5</v>
      </c>
    </row>
    <row r="67" spans="1:1">
      <c r="A67">
        <v>5</v>
      </c>
    </row>
    <row r="68" spans="1:1">
      <c r="A68">
        <v>5</v>
      </c>
    </row>
    <row r="69" spans="1:1">
      <c r="A69">
        <v>5</v>
      </c>
    </row>
    <row r="70" spans="1:1">
      <c r="A70">
        <v>5</v>
      </c>
    </row>
    <row r="71" spans="1:1">
      <c r="A71">
        <v>5</v>
      </c>
    </row>
    <row r="72" spans="1:1">
      <c r="A72">
        <v>5</v>
      </c>
    </row>
    <row r="73" spans="1:1">
      <c r="A73">
        <v>5</v>
      </c>
    </row>
    <row r="74" spans="1:1">
      <c r="A74">
        <v>5</v>
      </c>
    </row>
    <row r="75" spans="1:1">
      <c r="A75">
        <v>5</v>
      </c>
    </row>
    <row r="76" spans="1:1">
      <c r="A76">
        <v>5</v>
      </c>
    </row>
    <row r="77" spans="1:1">
      <c r="A77">
        <v>5</v>
      </c>
    </row>
    <row r="78" spans="1:1">
      <c r="A78">
        <v>5</v>
      </c>
    </row>
    <row r="79" spans="1:1">
      <c r="A79">
        <v>5</v>
      </c>
    </row>
    <row r="80" spans="1:1">
      <c r="A80">
        <v>5</v>
      </c>
    </row>
    <row r="81" spans="1:1">
      <c r="A81">
        <v>5</v>
      </c>
    </row>
    <row r="82" spans="1:1">
      <c r="A82">
        <v>5</v>
      </c>
    </row>
    <row r="83" spans="1:1">
      <c r="A83">
        <v>5</v>
      </c>
    </row>
    <row r="84" spans="1:1">
      <c r="A84">
        <v>5</v>
      </c>
    </row>
    <row r="85" spans="1:1">
      <c r="A85">
        <v>5</v>
      </c>
    </row>
    <row r="86" spans="1:1">
      <c r="A86">
        <v>5</v>
      </c>
    </row>
    <row r="87" spans="1:1">
      <c r="A87">
        <v>5</v>
      </c>
    </row>
    <row r="88" spans="1:1">
      <c r="A88">
        <v>5</v>
      </c>
    </row>
    <row r="89" spans="1:1">
      <c r="A89">
        <v>5</v>
      </c>
    </row>
    <row r="90" spans="1:1">
      <c r="A90">
        <v>5</v>
      </c>
    </row>
    <row r="91" spans="1:1">
      <c r="A91">
        <v>5</v>
      </c>
    </row>
    <row r="92" spans="1:1">
      <c r="A92">
        <v>5</v>
      </c>
    </row>
    <row r="93" spans="1:1">
      <c r="A93">
        <v>5</v>
      </c>
    </row>
    <row r="94" spans="1:1">
      <c r="A94">
        <v>5</v>
      </c>
    </row>
    <row r="95" spans="1:1">
      <c r="A95">
        <v>5</v>
      </c>
    </row>
    <row r="96" spans="1:1">
      <c r="A96">
        <v>5</v>
      </c>
    </row>
    <row r="97" spans="1:1">
      <c r="A97">
        <v>5</v>
      </c>
    </row>
    <row r="98" spans="1:1">
      <c r="A98">
        <v>5</v>
      </c>
    </row>
    <row r="99" spans="1:1">
      <c r="A99">
        <v>5</v>
      </c>
    </row>
    <row r="100" spans="1:1">
      <c r="A100">
        <v>5</v>
      </c>
    </row>
    <row r="101" spans="1:1">
      <c r="A101">
        <v>5</v>
      </c>
    </row>
    <row r="102" spans="1:1">
      <c r="A102">
        <v>5</v>
      </c>
    </row>
    <row r="103" spans="1:1">
      <c r="A103">
        <v>5</v>
      </c>
    </row>
    <row r="104" spans="1:1">
      <c r="A104">
        <v>5</v>
      </c>
    </row>
    <row r="105" spans="1:1">
      <c r="A105">
        <v>5</v>
      </c>
    </row>
    <row r="106" spans="1:1">
      <c r="A106">
        <v>5</v>
      </c>
    </row>
    <row r="107" spans="1:1">
      <c r="A107">
        <v>5</v>
      </c>
    </row>
    <row r="108" spans="1:1">
      <c r="A108">
        <v>5</v>
      </c>
    </row>
    <row r="109" spans="1:1">
      <c r="A109">
        <v>5</v>
      </c>
    </row>
    <row r="110" spans="1:1">
      <c r="A110">
        <v>5</v>
      </c>
    </row>
    <row r="111" spans="1:1">
      <c r="A111">
        <v>5</v>
      </c>
    </row>
    <row r="112" spans="1:1">
      <c r="A112">
        <v>5</v>
      </c>
    </row>
    <row r="113" spans="1:1">
      <c r="A113">
        <v>5</v>
      </c>
    </row>
    <row r="114" spans="1:1">
      <c r="A114">
        <v>5</v>
      </c>
    </row>
    <row r="115" spans="1:1">
      <c r="A115">
        <v>5</v>
      </c>
    </row>
    <row r="116" spans="1:1">
      <c r="A116">
        <v>5</v>
      </c>
    </row>
    <row r="117" spans="1:1">
      <c r="A117">
        <v>5</v>
      </c>
    </row>
    <row r="118" spans="1:1">
      <c r="A118">
        <v>5</v>
      </c>
    </row>
    <row r="119" spans="1:1">
      <c r="A119">
        <v>5</v>
      </c>
    </row>
    <row r="120" spans="1:1">
      <c r="A120">
        <v>5</v>
      </c>
    </row>
    <row r="121" spans="1:1">
      <c r="A121">
        <v>5</v>
      </c>
    </row>
    <row r="122" spans="1:1">
      <c r="A122">
        <v>5</v>
      </c>
    </row>
    <row r="123" spans="1:1">
      <c r="A123">
        <v>5</v>
      </c>
    </row>
    <row r="124" spans="1:1">
      <c r="A124">
        <v>5</v>
      </c>
    </row>
    <row r="125" spans="1:1">
      <c r="A125">
        <v>5</v>
      </c>
    </row>
    <row r="126" spans="1:1">
      <c r="A126">
        <v>5</v>
      </c>
    </row>
    <row r="127" spans="1:1">
      <c r="A127">
        <v>5</v>
      </c>
    </row>
    <row r="128" spans="1:1">
      <c r="A128">
        <v>5</v>
      </c>
    </row>
    <row r="129" spans="1:1">
      <c r="A129">
        <v>5</v>
      </c>
    </row>
    <row r="130" spans="1:1">
      <c r="A130">
        <v>5</v>
      </c>
    </row>
    <row r="131" spans="1:1">
      <c r="A131">
        <v>5</v>
      </c>
    </row>
    <row r="132" spans="1:1">
      <c r="A132">
        <v>5</v>
      </c>
    </row>
    <row r="133" spans="1:1">
      <c r="A133">
        <v>5</v>
      </c>
    </row>
    <row r="134" spans="1:1">
      <c r="A134">
        <v>5</v>
      </c>
    </row>
    <row r="135" spans="1:1">
      <c r="A135">
        <v>5</v>
      </c>
    </row>
    <row r="136" spans="1:1">
      <c r="A136">
        <v>5</v>
      </c>
    </row>
    <row r="137" spans="1:1">
      <c r="A137">
        <v>5</v>
      </c>
    </row>
    <row r="138" spans="1:1">
      <c r="A138">
        <v>5</v>
      </c>
    </row>
    <row r="139" spans="1:1">
      <c r="A139">
        <v>5</v>
      </c>
    </row>
    <row r="140" spans="1:1">
      <c r="A140">
        <v>5</v>
      </c>
    </row>
    <row r="141" spans="1:1">
      <c r="A141">
        <v>5</v>
      </c>
    </row>
    <row r="142" spans="1:1">
      <c r="A142">
        <v>5</v>
      </c>
    </row>
    <row r="143" spans="1:1">
      <c r="A143">
        <v>5</v>
      </c>
    </row>
    <row r="144" spans="1:1">
      <c r="A144">
        <v>5</v>
      </c>
    </row>
    <row r="145" spans="1:1">
      <c r="A145">
        <v>5</v>
      </c>
    </row>
    <row r="146" spans="1:1">
      <c r="A146">
        <v>5</v>
      </c>
    </row>
    <row r="147" spans="1:1">
      <c r="A147">
        <v>5</v>
      </c>
    </row>
    <row r="148" spans="1:1">
      <c r="A148">
        <v>5</v>
      </c>
    </row>
    <row r="149" spans="1:1">
      <c r="A149">
        <v>5</v>
      </c>
    </row>
    <row r="150" spans="1:1">
      <c r="A150">
        <v>5</v>
      </c>
    </row>
    <row r="151" spans="1:1">
      <c r="A151">
        <v>5</v>
      </c>
    </row>
    <row r="152" spans="1:1">
      <c r="A152">
        <v>5</v>
      </c>
    </row>
    <row r="153" spans="1:1">
      <c r="A153">
        <v>5</v>
      </c>
    </row>
    <row r="154" spans="1:1">
      <c r="A154">
        <v>5</v>
      </c>
    </row>
    <row r="155" spans="1:1">
      <c r="A155">
        <v>5</v>
      </c>
    </row>
    <row r="156" spans="1:1">
      <c r="A156">
        <v>5</v>
      </c>
    </row>
    <row r="157" spans="1:1">
      <c r="A157">
        <v>5</v>
      </c>
    </row>
    <row r="158" spans="1:1">
      <c r="A158">
        <v>5</v>
      </c>
    </row>
    <row r="159" spans="1:1">
      <c r="A159">
        <v>5</v>
      </c>
    </row>
    <row r="160" spans="1:1">
      <c r="A160">
        <v>5</v>
      </c>
    </row>
    <row r="161" spans="1:1">
      <c r="A161">
        <v>5</v>
      </c>
    </row>
    <row r="162" spans="1:1">
      <c r="A162">
        <v>5</v>
      </c>
    </row>
    <row r="163" spans="1:1">
      <c r="A163">
        <v>5</v>
      </c>
    </row>
    <row r="164" spans="1:1">
      <c r="A164">
        <v>5</v>
      </c>
    </row>
    <row r="165" spans="1:1">
      <c r="A165">
        <v>5</v>
      </c>
    </row>
    <row r="166" spans="1:1">
      <c r="A166">
        <v>5</v>
      </c>
    </row>
    <row r="167" spans="1:1">
      <c r="A167">
        <v>5</v>
      </c>
    </row>
    <row r="168" spans="1:1">
      <c r="A168">
        <v>5</v>
      </c>
    </row>
    <row r="169" spans="1:1">
      <c r="A169">
        <v>5</v>
      </c>
    </row>
    <row r="170" spans="1:1">
      <c r="A170">
        <v>5</v>
      </c>
    </row>
    <row r="171" spans="1:1">
      <c r="A171">
        <v>5</v>
      </c>
    </row>
    <row r="172" spans="1:1">
      <c r="A172">
        <v>5</v>
      </c>
    </row>
    <row r="173" spans="1:1">
      <c r="A173">
        <v>5</v>
      </c>
    </row>
    <row r="174" spans="1:1">
      <c r="A174">
        <v>5</v>
      </c>
    </row>
    <row r="175" spans="1:1">
      <c r="A175">
        <v>5</v>
      </c>
    </row>
    <row r="176" spans="1:1">
      <c r="A176">
        <v>5</v>
      </c>
    </row>
    <row r="177" spans="1:1">
      <c r="A177">
        <v>5</v>
      </c>
    </row>
    <row r="178" spans="1:1">
      <c r="A178">
        <v>5</v>
      </c>
    </row>
    <row r="179" spans="1:1">
      <c r="A179">
        <v>5</v>
      </c>
    </row>
    <row r="180" spans="1:1">
      <c r="A180">
        <v>5</v>
      </c>
    </row>
    <row r="181" spans="1:1">
      <c r="A181">
        <v>5</v>
      </c>
    </row>
    <row r="182" spans="1:1">
      <c r="A182">
        <v>5</v>
      </c>
    </row>
    <row r="183" spans="1:1">
      <c r="A183">
        <v>5</v>
      </c>
    </row>
    <row r="184" spans="1:1">
      <c r="A184">
        <v>5</v>
      </c>
    </row>
    <row r="185" spans="1:1">
      <c r="A185">
        <v>5</v>
      </c>
    </row>
    <row r="186" spans="1:1">
      <c r="A186">
        <v>5</v>
      </c>
    </row>
    <row r="187" spans="1:1">
      <c r="A187">
        <v>5</v>
      </c>
    </row>
    <row r="188" spans="1:1">
      <c r="A188">
        <v>5</v>
      </c>
    </row>
    <row r="189" spans="1:1">
      <c r="A189">
        <v>5</v>
      </c>
    </row>
    <row r="190" spans="1:1">
      <c r="A190">
        <v>5</v>
      </c>
    </row>
    <row r="191" spans="1:1">
      <c r="A191">
        <v>5</v>
      </c>
    </row>
    <row r="192" spans="1:1">
      <c r="A192">
        <v>5</v>
      </c>
    </row>
    <row r="193" spans="1:1">
      <c r="A193">
        <v>5</v>
      </c>
    </row>
    <row r="194" spans="1:1">
      <c r="A194">
        <v>5</v>
      </c>
    </row>
    <row r="195" spans="1:1">
      <c r="A195">
        <v>5</v>
      </c>
    </row>
    <row r="196" spans="1:1">
      <c r="A196">
        <v>5</v>
      </c>
    </row>
    <row r="197" spans="1:1">
      <c r="A197">
        <v>5</v>
      </c>
    </row>
    <row r="198" spans="1:1">
      <c r="A198">
        <v>5</v>
      </c>
    </row>
    <row r="199" spans="1:1">
      <c r="A199">
        <v>5</v>
      </c>
    </row>
    <row r="200" spans="1:1">
      <c r="A200">
        <v>5</v>
      </c>
    </row>
    <row r="201" spans="1:1">
      <c r="A201">
        <v>5</v>
      </c>
    </row>
    <row r="202" spans="1:1">
      <c r="A202">
        <v>5</v>
      </c>
    </row>
    <row r="203" spans="1:1">
      <c r="A203">
        <v>5</v>
      </c>
    </row>
    <row r="204" spans="1:1">
      <c r="A204">
        <v>5</v>
      </c>
    </row>
    <row r="205" spans="1:1">
      <c r="A205">
        <v>5</v>
      </c>
    </row>
    <row r="206" spans="1:1">
      <c r="A206">
        <v>5</v>
      </c>
    </row>
    <row r="207" spans="1:1">
      <c r="A207">
        <v>5</v>
      </c>
    </row>
    <row r="208" spans="1:1">
      <c r="A208">
        <v>5</v>
      </c>
    </row>
    <row r="209" spans="1:1">
      <c r="A209">
        <v>5</v>
      </c>
    </row>
    <row r="210" spans="1:1">
      <c r="A210">
        <v>5</v>
      </c>
    </row>
    <row r="211" spans="1:1">
      <c r="A211">
        <v>5</v>
      </c>
    </row>
    <row r="212" spans="1:1">
      <c r="A212">
        <v>5</v>
      </c>
    </row>
    <row r="213" spans="1:1">
      <c r="A213">
        <v>5</v>
      </c>
    </row>
    <row r="214" spans="1:1">
      <c r="A214">
        <v>5</v>
      </c>
    </row>
    <row r="215" spans="1:1">
      <c r="A215">
        <v>5</v>
      </c>
    </row>
    <row r="216" spans="1:1">
      <c r="A216">
        <v>5</v>
      </c>
    </row>
    <row r="217" spans="1:1">
      <c r="A217">
        <v>5</v>
      </c>
    </row>
    <row r="218" spans="1:1">
      <c r="A218">
        <v>5</v>
      </c>
    </row>
    <row r="219" spans="1:1">
      <c r="A219">
        <v>5</v>
      </c>
    </row>
    <row r="220" spans="1:1">
      <c r="A220">
        <v>5</v>
      </c>
    </row>
    <row r="221" spans="1:1">
      <c r="A221">
        <v>5</v>
      </c>
    </row>
    <row r="222" spans="1:1">
      <c r="A222">
        <v>5</v>
      </c>
    </row>
    <row r="223" spans="1:1">
      <c r="A223">
        <v>5</v>
      </c>
    </row>
    <row r="224" spans="1:1">
      <c r="A224">
        <v>5</v>
      </c>
    </row>
    <row r="225" spans="1:1">
      <c r="A225">
        <v>5</v>
      </c>
    </row>
    <row r="226" spans="1:1">
      <c r="A226">
        <v>5</v>
      </c>
    </row>
    <row r="227" spans="1:1">
      <c r="A227">
        <v>5</v>
      </c>
    </row>
    <row r="228" spans="1:1">
      <c r="A228">
        <v>5</v>
      </c>
    </row>
    <row r="229" spans="1:1">
      <c r="A229">
        <v>5</v>
      </c>
    </row>
    <row r="230" spans="1:1">
      <c r="A230">
        <v>5</v>
      </c>
    </row>
    <row r="231" spans="1:1">
      <c r="A231">
        <v>5</v>
      </c>
    </row>
    <row r="232" spans="1:1">
      <c r="A232">
        <v>5</v>
      </c>
    </row>
    <row r="233" spans="1:1">
      <c r="A233">
        <v>5</v>
      </c>
    </row>
    <row r="234" spans="1:1">
      <c r="A234">
        <v>5</v>
      </c>
    </row>
    <row r="235" spans="1:1">
      <c r="A235">
        <v>5</v>
      </c>
    </row>
    <row r="236" spans="1:1">
      <c r="A236">
        <v>5</v>
      </c>
    </row>
    <row r="237" spans="1:1">
      <c r="A237">
        <v>5</v>
      </c>
    </row>
    <row r="238" spans="1:1">
      <c r="A238">
        <v>5</v>
      </c>
    </row>
    <row r="239" spans="1:1">
      <c r="A239">
        <v>5</v>
      </c>
    </row>
    <row r="240" spans="1:1">
      <c r="A240">
        <v>5</v>
      </c>
    </row>
    <row r="241" spans="1:1">
      <c r="A241">
        <v>5</v>
      </c>
    </row>
    <row r="242" spans="1:1">
      <c r="A242">
        <v>5</v>
      </c>
    </row>
    <row r="243" spans="1:1">
      <c r="A243">
        <v>5</v>
      </c>
    </row>
    <row r="244" spans="1:1">
      <c r="A244">
        <v>5</v>
      </c>
    </row>
    <row r="245" spans="1:1">
      <c r="A245">
        <v>5</v>
      </c>
    </row>
    <row r="246" spans="1:1">
      <c r="A246">
        <v>5</v>
      </c>
    </row>
    <row r="247" spans="1:1">
      <c r="A247">
        <v>5</v>
      </c>
    </row>
    <row r="248" spans="1:1">
      <c r="A248">
        <v>5</v>
      </c>
    </row>
    <row r="249" spans="1:1">
      <c r="A249">
        <v>5</v>
      </c>
    </row>
    <row r="250" spans="1:1">
      <c r="A250">
        <v>5</v>
      </c>
    </row>
    <row r="251" spans="1:1">
      <c r="A251">
        <v>5</v>
      </c>
    </row>
    <row r="252" spans="1:1">
      <c r="A252">
        <v>5</v>
      </c>
    </row>
    <row r="253" spans="1:1">
      <c r="A253">
        <v>5</v>
      </c>
    </row>
    <row r="254" spans="1:1">
      <c r="A254">
        <v>5</v>
      </c>
    </row>
    <row r="255" spans="1:1">
      <c r="A255">
        <v>5</v>
      </c>
    </row>
    <row r="256" spans="1:1">
      <c r="A256">
        <v>5</v>
      </c>
    </row>
    <row r="257" spans="1:1">
      <c r="A257">
        <v>5</v>
      </c>
    </row>
    <row r="258" spans="1:1">
      <c r="A258">
        <v>5</v>
      </c>
    </row>
    <row r="259" spans="1:1">
      <c r="A259">
        <v>5</v>
      </c>
    </row>
    <row r="260" spans="1:1">
      <c r="A260">
        <v>5</v>
      </c>
    </row>
    <row r="261" spans="1:1">
      <c r="A261">
        <v>5</v>
      </c>
    </row>
    <row r="262" spans="1:1">
      <c r="A262">
        <v>5</v>
      </c>
    </row>
    <row r="263" spans="1:1">
      <c r="A263">
        <v>5</v>
      </c>
    </row>
    <row r="264" spans="1:1">
      <c r="A264">
        <v>5</v>
      </c>
    </row>
    <row r="265" spans="1:1">
      <c r="A265">
        <v>5</v>
      </c>
    </row>
    <row r="266" spans="1:1">
      <c r="A266">
        <v>5</v>
      </c>
    </row>
    <row r="267" spans="1:1">
      <c r="A267">
        <v>5</v>
      </c>
    </row>
    <row r="268" spans="1:1">
      <c r="A268">
        <v>5</v>
      </c>
    </row>
    <row r="269" spans="1:1">
      <c r="A26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Indice</vt:lpstr>
      <vt:lpstr>PC04</vt:lpstr>
      <vt:lpstr>PC.04.11.2009</vt:lpstr>
      <vt:lpstr>PC.04.11.2010</vt:lpstr>
      <vt:lpstr>PC.04.11.2011</vt:lpstr>
      <vt:lpstr>PC.04.11.2012</vt:lpstr>
      <vt:lpstr>PC.04.11.2013</vt:lpstr>
      <vt:lpstr>PC.04.11.2014</vt:lpstr>
      <vt:lpstr>PC.04.11.2015</vt:lpstr>
      <vt:lpstr>PC.04.12.M.C2009</vt:lpstr>
      <vt:lpstr>PC.04.12.2010</vt:lpstr>
      <vt:lpstr>PC.04.12.2011</vt:lpstr>
      <vt:lpstr>PC.04.12.2012</vt:lpstr>
      <vt:lpstr>PC.04.12.2013</vt:lpstr>
      <vt:lpstr>PC.04.12.2014</vt:lpstr>
      <vt:lpstr>PC.04.12.2015</vt:lpstr>
      <vt:lpstr>PC06</vt:lpstr>
      <vt:lpstr>PC.06.11.2009</vt:lpstr>
      <vt:lpstr>PC.06.11.2010</vt:lpstr>
      <vt:lpstr>PC.06.11.2011</vt:lpstr>
      <vt:lpstr>PC.06.11.2012</vt:lpstr>
      <vt:lpstr>PC.06.11.2013</vt:lpstr>
      <vt:lpstr>PC.06.11.2014</vt:lpstr>
      <vt:lpstr>PC.06.11.2015</vt:lpstr>
      <vt:lpstr>PC08</vt:lpstr>
      <vt:lpstr>PC.08.A.D.2009</vt:lpstr>
      <vt:lpstr>PC.08.A.D.2010</vt:lpstr>
      <vt:lpstr>PC.08.A.D.2011</vt:lpstr>
      <vt:lpstr>PC.08.A.D.2012</vt:lpstr>
      <vt:lpstr>PC.08.A.D.2013</vt:lpstr>
      <vt:lpstr>PC.08.A.D.2014</vt:lpstr>
      <vt:lpstr>PC.08.A.D.2015</vt:lpstr>
      <vt:lpstr>PC.08.A.I.2009</vt:lpstr>
      <vt:lpstr>PC.08.A.I.2010</vt:lpstr>
      <vt:lpstr>PC.08.A.I.2011</vt:lpstr>
      <vt:lpstr>PC.08.A.I.2012</vt:lpstr>
      <vt:lpstr>PC.08.A.I.2013</vt:lpstr>
      <vt:lpstr>PC.08.A.I.2014</vt:lpstr>
      <vt:lpstr>PC.08.A.I.2015</vt:lpstr>
    </vt:vector>
  </TitlesOfParts>
  <Company>Universidad de Jaén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2015-02-19T18:45:17Z</dcterms:created>
  <dcterms:modified xsi:type="dcterms:W3CDTF">2016-01-31T13:25:50Z</dcterms:modified>
</cp:coreProperties>
</file>